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3989DB6D-AD0F-464B-A4D4-92D7CCC665C0}" xr6:coauthVersionLast="47" xr6:coauthVersionMax="47" xr10:uidLastSave="{00000000-0000-0000-0000-000000000000}"/>
  <workbookProtection workbookAlgorithmName="SHA-512" workbookHashValue="HgOt+ZcnUP2MdbiF8p3YNLcySS2Erm9BdtzWoWreBRRRf/dF3O5x0eSPsFj4E7lX1cbetqoZI0gPVa37ukzCUw==" workbookSaltValue="JSYNeYrxZidKOrjjJM7ipQ==" workbookSpinCount="100000" lockStructure="1"/>
  <bookViews>
    <workbookView xWindow="1545" yWindow="2490" windowWidth="23760" windowHeight="14085" xr2:uid="{00000000-000D-0000-FFFF-FFFF00000000}"/>
  </bookViews>
  <sheets>
    <sheet name="Page 1" sheetId="2" r:id="rId1"/>
    <sheet name="Page 2" sheetId="1" r:id="rId2"/>
  </sheets>
  <definedNames>
    <definedName name="_xlnm.Print_Area" localSheetId="0">'Page 1'!$A$1:$R$88</definedName>
    <definedName name="_xlnm.Print_Area" localSheetId="1">'Page 2'!$A$1:$G$106</definedName>
  </definedNames>
  <calcPr calcId="191029" concurrentCalc="0"/>
</workbook>
</file>

<file path=xl/calcChain.xml><?xml version="1.0" encoding="utf-8"?>
<calcChain xmlns="http://schemas.openxmlformats.org/spreadsheetml/2006/main">
  <c r="F16" i="2" l="1"/>
  <c r="F15" i="2"/>
  <c r="F14" i="2"/>
  <c r="F13" i="2"/>
  <c r="R51" i="2"/>
  <c r="R50" i="2"/>
  <c r="R49" i="2"/>
  <c r="R48" i="2"/>
  <c r="R47" i="2"/>
  <c r="R46" i="2"/>
  <c r="R45" i="2"/>
  <c r="R44" i="2"/>
  <c r="Q87" i="2"/>
  <c r="Q86" i="2"/>
  <c r="E90" i="1"/>
  <c r="E66" i="1"/>
  <c r="E81" i="1"/>
  <c r="F73" i="2"/>
  <c r="Q85" i="2"/>
  <c r="K38" i="2"/>
  <c r="K37" i="2"/>
  <c r="K36" i="2"/>
  <c r="K35" i="2"/>
  <c r="K34" i="2"/>
  <c r="K33" i="2"/>
  <c r="K32" i="2"/>
  <c r="K31" i="2"/>
  <c r="K30" i="2"/>
  <c r="K29" i="2"/>
  <c r="K28" i="2"/>
  <c r="F17" i="2"/>
  <c r="F12" i="2"/>
  <c r="E27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82" i="1"/>
  <c r="M21" i="2"/>
  <c r="M22" i="2"/>
  <c r="M23" i="2"/>
  <c r="M24" i="2"/>
  <c r="M25" i="2"/>
  <c r="R36" i="2"/>
  <c r="E36" i="2"/>
  <c r="R35" i="2"/>
  <c r="E100" i="1"/>
  <c r="E99" i="1"/>
  <c r="E38" i="1"/>
  <c r="E29" i="2"/>
  <c r="E30" i="2"/>
  <c r="E31" i="2"/>
  <c r="E32" i="2"/>
  <c r="E28" i="2"/>
  <c r="E33" i="2"/>
  <c r="E34" i="2"/>
  <c r="E35" i="2"/>
  <c r="E68" i="1"/>
  <c r="E78" i="1"/>
  <c r="E69" i="1"/>
  <c r="E70" i="1"/>
  <c r="E71" i="1"/>
  <c r="E72" i="1"/>
  <c r="E73" i="1"/>
  <c r="E74" i="1"/>
  <c r="E75" i="1"/>
  <c r="E76" i="1"/>
  <c r="E77" i="1"/>
  <c r="E79" i="1"/>
  <c r="E80" i="1"/>
  <c r="E83" i="1"/>
  <c r="E84" i="1"/>
  <c r="E85" i="1"/>
  <c r="E86" i="1"/>
  <c r="E4" i="1"/>
  <c r="E9" i="1"/>
  <c r="E14" i="1"/>
  <c r="E19" i="1"/>
  <c r="E5" i="1"/>
  <c r="E6" i="1"/>
  <c r="E7" i="1"/>
  <c r="E8" i="1"/>
  <c r="E10" i="1"/>
  <c r="E11" i="1"/>
  <c r="E12" i="1"/>
  <c r="E13" i="1"/>
  <c r="E15" i="1"/>
  <c r="E16" i="1"/>
  <c r="E17" i="1"/>
  <c r="E18" i="1"/>
  <c r="E20" i="1"/>
  <c r="E21" i="1"/>
  <c r="E22" i="1"/>
  <c r="E23" i="1"/>
  <c r="E24" i="1"/>
  <c r="E25" i="1"/>
  <c r="E26" i="1"/>
  <c r="E28" i="1"/>
  <c r="E30" i="1"/>
  <c r="E35" i="1"/>
  <c r="E31" i="1"/>
  <c r="E32" i="1"/>
  <c r="E33" i="1"/>
  <c r="E34" i="1"/>
  <c r="E36" i="1"/>
  <c r="E39" i="1"/>
  <c r="E40" i="1"/>
  <c r="E41" i="1"/>
  <c r="E42" i="1"/>
  <c r="E43" i="1"/>
  <c r="E44" i="1"/>
  <c r="E45" i="1"/>
  <c r="R43" i="2"/>
  <c r="E88" i="1"/>
  <c r="E89" i="1"/>
  <c r="E91" i="1"/>
  <c r="E92" i="1"/>
  <c r="E93" i="1"/>
  <c r="E94" i="1"/>
  <c r="E95" i="1"/>
  <c r="E96" i="1"/>
  <c r="E97" i="1"/>
  <c r="E98" i="1"/>
  <c r="E101" i="1"/>
  <c r="R28" i="2"/>
  <c r="R29" i="2"/>
  <c r="R30" i="2"/>
  <c r="R31" i="2"/>
  <c r="R32" i="2"/>
  <c r="R33" i="2"/>
  <c r="R34" i="2"/>
  <c r="Q91" i="2"/>
  <c r="Q77" i="2"/>
  <c r="Q83" i="2"/>
  <c r="Q79" i="2"/>
  <c r="Q81" i="2"/>
  <c r="Q80" i="2"/>
  <c r="Q78" i="2"/>
  <c r="E102" i="1"/>
  <c r="Q84" i="2"/>
  <c r="Q82" i="2"/>
  <c r="Q88" i="2"/>
  <c r="Q89" i="2"/>
  <c r="Q92" i="2"/>
  <c r="Q90" i="2"/>
</calcChain>
</file>

<file path=xl/sharedStrings.xml><?xml version="1.0" encoding="utf-8"?>
<sst xmlns="http://schemas.openxmlformats.org/spreadsheetml/2006/main" count="267" uniqueCount="218">
  <si>
    <t>Area - Region Lit Order Form, Page Two</t>
  </si>
  <si>
    <t>SKU</t>
  </si>
  <si>
    <t>QTY</t>
  </si>
  <si>
    <t>COST</t>
  </si>
  <si>
    <t>TOTAL</t>
  </si>
  <si>
    <t>BOOKS &amp; TAPES</t>
  </si>
  <si>
    <t>INFORMATION PAMPHLETS</t>
  </si>
  <si>
    <t>INFORMATION BOOKLETS</t>
  </si>
  <si>
    <t>SERVICE PAMPHLETS</t>
  </si>
  <si>
    <t>SERVICE HANDBOOKS</t>
  </si>
  <si>
    <t>Who, What, How, &amp; Why</t>
  </si>
  <si>
    <t>The Group</t>
  </si>
  <si>
    <t>Another Look</t>
  </si>
  <si>
    <t>Recovery &amp; Relapse</t>
  </si>
  <si>
    <t>Am I an Addict</t>
  </si>
  <si>
    <t>Just For Today</t>
  </si>
  <si>
    <t>Living The Program</t>
  </si>
  <si>
    <t>Sponsorship</t>
  </si>
  <si>
    <t>Triangle of Self Obsession</t>
  </si>
  <si>
    <t>By/For Young Addicts</t>
  </si>
  <si>
    <t>One Addict's Experience</t>
  </si>
  <si>
    <t>For the Newcomer</t>
  </si>
  <si>
    <t>For Those in Treatment</t>
  </si>
  <si>
    <t>Self Acceptance</t>
  </si>
  <si>
    <t>H&amp;I and the NA Member</t>
  </si>
  <si>
    <t>The Loner</t>
  </si>
  <si>
    <t>Welcome to NA</t>
  </si>
  <si>
    <t>Staying Clean on the Outside</t>
  </si>
  <si>
    <t>Money Matters</t>
  </si>
  <si>
    <t>Accessibility</t>
  </si>
  <si>
    <t>For the Parents/Guardians</t>
  </si>
  <si>
    <t>Funding NA Services</t>
  </si>
  <si>
    <t>Introduction to NA</t>
  </si>
  <si>
    <t>12 Concepts of NA Service</t>
  </si>
  <si>
    <t>Introductory Guide to NA</t>
  </si>
  <si>
    <t>NA White Booklet</t>
  </si>
  <si>
    <t>The Group Booklet</t>
  </si>
  <si>
    <t>Behind the Walls</t>
  </si>
  <si>
    <t>In Times of Illness</t>
  </si>
  <si>
    <t>NA: A Resource in Your Community</t>
  </si>
  <si>
    <t>Group Business Meetings</t>
  </si>
  <si>
    <t>Group trusted Servants</t>
  </si>
  <si>
    <t>Disruptive &amp; Violent Behavior</t>
  </si>
  <si>
    <t>NA Groups &amp; Medication</t>
  </si>
  <si>
    <t>Principles of Leadership</t>
  </si>
  <si>
    <t>Social Media</t>
  </si>
  <si>
    <t>2101G</t>
  </si>
  <si>
    <t>2102B</t>
  </si>
  <si>
    <t>Guide to Local Service</t>
  </si>
  <si>
    <t>Guide to World Service</t>
  </si>
  <si>
    <t>Planning Basics</t>
  </si>
  <si>
    <t>H&amp;I Basics</t>
  </si>
  <si>
    <t>H&amp;I Handbook w/ CD</t>
  </si>
  <si>
    <t>PR Basics</t>
  </si>
  <si>
    <t>PR Handbook</t>
  </si>
  <si>
    <t>Phoneline Service Guide</t>
  </si>
  <si>
    <t>Treasurer's Handbook</t>
  </si>
  <si>
    <t>Group Treasurer's Workbook</t>
  </si>
  <si>
    <t>Outreach Resource Info</t>
  </si>
  <si>
    <t>Additional Needs</t>
  </si>
  <si>
    <t>Institutional Group Guide</t>
  </si>
  <si>
    <t>Treasurer's Record Pad</t>
  </si>
  <si>
    <t>Lit Committee Handbook</t>
  </si>
  <si>
    <t>NA Newsletter Handbook</t>
  </si>
  <si>
    <t>Basic Text Pocket</t>
  </si>
  <si>
    <t>Basic Text Gift Edition</t>
  </si>
  <si>
    <t>Step Working Guide</t>
  </si>
  <si>
    <t>SPECIALITY ITEMS</t>
  </si>
  <si>
    <t>Group Starter Kit</t>
  </si>
  <si>
    <t>Group Readings (set of 7)</t>
  </si>
  <si>
    <t>Group Readings (15 wallet)</t>
  </si>
  <si>
    <t>8-pocket Lit Rack</t>
  </si>
  <si>
    <t>16-pocket Lit Rack</t>
  </si>
  <si>
    <t>20-pocket Lit Rack</t>
  </si>
  <si>
    <t>Basic Journal</t>
  </si>
  <si>
    <t>Just for Today Journal</t>
  </si>
  <si>
    <t>Basic Mug</t>
  </si>
  <si>
    <t>Keychain Laser-Etch Medallion Holder</t>
  </si>
  <si>
    <t xml:space="preserve">Area/Region: </t>
  </si>
  <si>
    <t xml:space="preserve">Contact Person: </t>
  </si>
  <si>
    <t xml:space="preserve">Email: </t>
  </si>
  <si>
    <t xml:space="preserve">Phone: </t>
  </si>
  <si>
    <t>Merchandise Order Tally</t>
  </si>
  <si>
    <t>Greater New York Regional Service Office</t>
  </si>
  <si>
    <t>New York, NY 10014</t>
  </si>
  <si>
    <t>ITEMS</t>
  </si>
  <si>
    <t>Books / Tapes</t>
  </si>
  <si>
    <t>IPs</t>
  </si>
  <si>
    <t>Info Booklets</t>
  </si>
  <si>
    <t>Service Handbooks</t>
  </si>
  <si>
    <t>Service Pamphlets</t>
  </si>
  <si>
    <t>TYPE</t>
  </si>
  <si>
    <t>Posters &amp; Banners</t>
  </si>
  <si>
    <t>White</t>
  </si>
  <si>
    <t>1 Decade</t>
  </si>
  <si>
    <t>Specialty Items</t>
  </si>
  <si>
    <t>30 day</t>
  </si>
  <si>
    <t>Key Tags</t>
  </si>
  <si>
    <t>60 day</t>
  </si>
  <si>
    <t>25 Year</t>
  </si>
  <si>
    <t>Bronze Medallions</t>
  </si>
  <si>
    <t>90 day</t>
  </si>
  <si>
    <t>10000 day</t>
  </si>
  <si>
    <t>Laser-Etch Medallions</t>
  </si>
  <si>
    <t>6 month</t>
  </si>
  <si>
    <t>30 Year</t>
  </si>
  <si>
    <t>Tri-Plate Medallions</t>
  </si>
  <si>
    <t>9 month</t>
  </si>
  <si>
    <t>Chips</t>
  </si>
  <si>
    <t>1 year</t>
  </si>
  <si>
    <t>18 month</t>
  </si>
  <si>
    <t>Multiple</t>
  </si>
  <si>
    <t>POSTERS &amp; BANNERS</t>
  </si>
  <si>
    <t>YEAR</t>
  </si>
  <si>
    <t>QUANTITY</t>
  </si>
  <si>
    <t>Complete Set of Vinyl Banners (35"x50")</t>
  </si>
  <si>
    <t xml:space="preserve">12 Steps  </t>
  </si>
  <si>
    <t>9080S</t>
  </si>
  <si>
    <t xml:space="preserve">12 Traditions  </t>
  </si>
  <si>
    <t>9080T</t>
  </si>
  <si>
    <t>9080C</t>
  </si>
  <si>
    <t>9081S</t>
  </si>
  <si>
    <t>9081T</t>
  </si>
  <si>
    <t>9081C</t>
  </si>
  <si>
    <t>GNYRSO Lit Order Form for Areas &amp; Regions (42736)</t>
  </si>
  <si>
    <t>GRAND TOTAL</t>
  </si>
  <si>
    <t>Bronze</t>
  </si>
  <si>
    <t>Laser Etch</t>
  </si>
  <si>
    <t>Triplate</t>
  </si>
  <si>
    <t>154 Christopher Street, Suite 1A (Buzzer 11)</t>
  </si>
  <si>
    <t>MRSO</t>
  </si>
  <si>
    <t>GNYR Mug</t>
  </si>
  <si>
    <t>Discount</t>
  </si>
  <si>
    <t>to</t>
  </si>
  <si>
    <t>and over</t>
  </si>
  <si>
    <t>GREATER NEW YORK REGION of NARCOTICS ANONYMOUS</t>
  </si>
  <si>
    <t>GNYR SPECIALTY ITEMS</t>
  </si>
  <si>
    <t>NOTE: Some Specialty items, like Tri-Plate Medallions and Vinyl Banners, need to be ordered in advance</t>
  </si>
  <si>
    <t>Version:</t>
  </si>
  <si>
    <t>Guiding Principles Hardcover</t>
  </si>
  <si>
    <t>Guiding Principles Softcover</t>
  </si>
  <si>
    <t>Living Clean Hardcover</t>
  </si>
  <si>
    <t>Living Clean Softcover</t>
  </si>
  <si>
    <t>Miracles Happen Hardcover</t>
  </si>
  <si>
    <t>Miracles Happen Softcover with Bonus CD</t>
  </si>
  <si>
    <t>It Works How &amp; Why Hardcover</t>
  </si>
  <si>
    <t>It Works How &amp; Why Softcover</t>
  </si>
  <si>
    <t>It Works How &amp; Why Pocket Edition</t>
  </si>
  <si>
    <t>Just For Today Softcover</t>
  </si>
  <si>
    <t>Just For Today Pocket Edition</t>
  </si>
  <si>
    <t>Basic Text Softcover</t>
  </si>
  <si>
    <t>Basic Text Hardcover</t>
  </si>
  <si>
    <t>5 Years</t>
  </si>
  <si>
    <t>15 Years</t>
  </si>
  <si>
    <t>Retail Subtotal</t>
  </si>
  <si>
    <t>GNYRMerchandise and Specialty Items Retail Total</t>
  </si>
  <si>
    <t>Black Book Cover (Gold Ink)</t>
  </si>
  <si>
    <t>BCRSO-BkG</t>
  </si>
  <si>
    <t>Black Book Cover (Silver Ink)</t>
  </si>
  <si>
    <t>BCRSO-BkS</t>
  </si>
  <si>
    <t>Blue Book Cover (Gold Ink)</t>
  </si>
  <si>
    <t>BCRSO-BlG</t>
  </si>
  <si>
    <t>Blue Book Cover (Silver Ink)</t>
  </si>
  <si>
    <t>BCRSO-BlS</t>
  </si>
  <si>
    <t>BCRSO-ReS</t>
  </si>
  <si>
    <t>BOOK COVERS</t>
  </si>
  <si>
    <t>MEDALLIONS (Bronze, Laser-Etch, and Tri-Plate)</t>
  </si>
  <si>
    <t>SPECIALTY KEYTAGS</t>
  </si>
  <si>
    <t>KEYTAGS</t>
  </si>
  <si>
    <t>SURRENDER CHIPS</t>
  </si>
  <si>
    <t>TAG</t>
  </si>
  <si>
    <t>Multi-Decade</t>
  </si>
  <si>
    <t>Color</t>
  </si>
  <si>
    <t>NOTE: Do not fill this form out manually!</t>
  </si>
  <si>
    <t>212.929.7117</t>
  </si>
  <si>
    <t>PHONE:</t>
  </si>
  <si>
    <t>HELPLINE:</t>
  </si>
  <si>
    <t>PRSO-02</t>
  </si>
  <si>
    <t>NY Steps &amp; Traditions
laminated</t>
  </si>
  <si>
    <r>
      <t xml:space="preserve">212.929.NANA </t>
    </r>
    <r>
      <rPr>
        <sz val="15"/>
        <color indexed="8"/>
        <rFont val="Verdana"/>
        <family val="2"/>
      </rPr>
      <t>(6262)</t>
    </r>
  </si>
  <si>
    <t>NA &amp; Persons Receiving Mdctd-Assisted Trtmt</t>
  </si>
  <si>
    <t>Keychain Br/TP Medallion Holder (black)</t>
  </si>
  <si>
    <t>Keychain Br/TP Medallion Holder (gold)</t>
  </si>
  <si>
    <t>Keychain Br/TP Medallion Holder (gold/blk ltrng)</t>
  </si>
  <si>
    <t>Pewter Welcome Tag</t>
  </si>
  <si>
    <t>Pewter Multiple Tag</t>
  </si>
  <si>
    <t>Silver Welcome Tag</t>
  </si>
  <si>
    <t>Silver Multiple Tag</t>
  </si>
  <si>
    <t>Working Step Four in NA</t>
  </si>
  <si>
    <t>1.2.3</t>
  </si>
  <si>
    <t>Membership Survey</t>
  </si>
  <si>
    <t>Information About NA</t>
  </si>
  <si>
    <t>PR Folder</t>
  </si>
  <si>
    <t>Red Book Cover (Silver Ink)</t>
  </si>
  <si>
    <t>Mental Health in Recovery</t>
  </si>
  <si>
    <t>Cost</t>
  </si>
  <si>
    <t>Total</t>
  </si>
  <si>
    <t>Just For Today Gift Edition</t>
  </si>
  <si>
    <t>Sponsorship Medallion</t>
  </si>
  <si>
    <t>Qty</t>
  </si>
  <si>
    <t xml:space="preserve">Spiritual Principle A Day </t>
  </si>
  <si>
    <t>Eternity</t>
  </si>
  <si>
    <t>Complete Set of 8 (paper)*</t>
  </si>
  <si>
    <t>12 Concepts  (special order)</t>
  </si>
  <si>
    <t xml:space="preserve">Complete Set of Vinyl Banners (28"x40") </t>
  </si>
  <si>
    <t>PI &amp; The NA Member</t>
  </si>
  <si>
    <t>Phoneline Basics</t>
  </si>
  <si>
    <t>Group Readings Laminated (set of 7)</t>
  </si>
  <si>
    <t>SRSO-01</t>
  </si>
  <si>
    <t>* includes 12 steps, 12 traditions, 12 concepts, my gratitude speaks,</t>
  </si>
  <si>
    <t xml:space="preserve">    serenity prayer, thrid step prayer, just for today, service prayer</t>
  </si>
  <si>
    <t>Laminated Slogans Packet</t>
  </si>
  <si>
    <t>GNYR Banner (4'x4.5' w/Dowel Pocket)</t>
  </si>
  <si>
    <t>The Impossible Dream - Hardcover</t>
  </si>
  <si>
    <t>The Impossible Dream - Softcover</t>
  </si>
  <si>
    <t>BRSO-00</t>
  </si>
  <si>
    <t>HB01</t>
  </si>
  <si>
    <t>HB02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</si>
</sst>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4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name val="Verdana"/>
      <family val="2"/>
    </font>
    <font>
      <sz val="11"/>
      <color indexed="8"/>
      <name val="Verdana"/>
      <family val="2"/>
    </font>
    <font>
      <sz val="15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ndara"/>
      <family val="2"/>
    </font>
    <font>
      <sz val="11"/>
      <color theme="1"/>
      <name val="Verdana"/>
      <family val="2"/>
    </font>
    <font>
      <b/>
      <sz val="14"/>
      <color rgb="FF000000"/>
      <name val="Verdana"/>
      <family val="2"/>
    </font>
    <font>
      <b/>
      <sz val="14"/>
      <color theme="1"/>
      <name val="Verdana"/>
      <family val="2"/>
    </font>
    <font>
      <sz val="11"/>
      <color rgb="FF000000"/>
      <name val="Verdana"/>
      <family val="2"/>
    </font>
    <font>
      <sz val="14"/>
      <color rgb="FF000000"/>
      <name val="Calibri"/>
      <family val="2"/>
      <scheme val="minor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i/>
      <sz val="11"/>
      <color theme="1"/>
      <name val="Verdana"/>
      <family val="2"/>
    </font>
    <font>
      <b/>
      <sz val="11"/>
      <color rgb="FFFF0000"/>
      <name val="Verdana"/>
      <family val="2"/>
    </font>
    <font>
      <b/>
      <sz val="10"/>
      <color rgb="FFFF0000"/>
      <name val="Verdana"/>
      <family val="2"/>
    </font>
    <font>
      <b/>
      <sz val="18"/>
      <color rgb="FF000000"/>
      <name val="Verdana"/>
      <family val="2"/>
    </font>
    <font>
      <u/>
      <sz val="16"/>
      <color theme="10"/>
      <name val="Verdana Bold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Verdana"/>
      <family val="2"/>
    </font>
    <font>
      <sz val="16"/>
      <color rgb="FF000000"/>
      <name val="Verdana"/>
      <family val="2"/>
    </font>
    <font>
      <sz val="15.5"/>
      <color theme="1"/>
      <name val="Verdana"/>
      <family val="2"/>
    </font>
    <font>
      <b/>
      <sz val="14"/>
      <color theme="1"/>
      <name val="Verdana Bold"/>
    </font>
    <font>
      <sz val="18"/>
      <color theme="4" tint="-0.249977111117893"/>
      <name val="Verdana"/>
      <family val="2"/>
    </font>
    <font>
      <b/>
      <sz val="24"/>
      <color theme="1"/>
      <name val="Verdana"/>
      <family val="2"/>
    </font>
    <font>
      <b/>
      <sz val="16"/>
      <color rgb="FF000000"/>
      <name val="Verdana"/>
      <family val="2"/>
    </font>
    <font>
      <sz val="10"/>
      <color theme="1"/>
      <name val="Verdana"/>
      <family val="2"/>
    </font>
    <font>
      <b/>
      <sz val="14"/>
      <color rgb="FFFF0000"/>
      <name val="Verdana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35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0" fontId="9" fillId="0" borderId="0" xfId="0" applyFont="1"/>
    <xf numFmtId="1" fontId="11" fillId="0" borderId="3" xfId="0" applyNumberFormat="1" applyFont="1" applyBorder="1" applyAlignment="1" applyProtection="1">
      <alignment horizontal="center" wrapText="1"/>
      <protection locked="0"/>
    </xf>
    <xf numFmtId="1" fontId="11" fillId="0" borderId="4" xfId="0" applyNumberFormat="1" applyFont="1" applyBorder="1" applyAlignment="1" applyProtection="1">
      <alignment horizontal="center" wrapText="1"/>
      <protection locked="0"/>
    </xf>
    <xf numFmtId="1" fontId="11" fillId="0" borderId="5" xfId="0" applyNumberFormat="1" applyFont="1" applyBorder="1" applyAlignment="1" applyProtection="1">
      <alignment horizontal="center" wrapText="1"/>
      <protection locked="0"/>
    </xf>
    <xf numFmtId="3" fontId="10" fillId="0" borderId="1" xfId="0" applyNumberFormat="1" applyFont="1" applyBorder="1" applyAlignment="1" applyProtection="1">
      <alignment horizontal="center" wrapText="1"/>
      <protection locked="0"/>
    </xf>
    <xf numFmtId="3" fontId="10" fillId="0" borderId="6" xfId="0" applyNumberFormat="1" applyFont="1" applyBorder="1" applyAlignment="1" applyProtection="1">
      <alignment horizontal="center" wrapText="1"/>
      <protection locked="0"/>
    </xf>
    <xf numFmtId="0" fontId="12" fillId="0" borderId="0" xfId="0" applyFont="1"/>
    <xf numFmtId="3" fontId="10" fillId="0" borderId="7" xfId="0" applyNumberFormat="1" applyFont="1" applyBorder="1" applyAlignment="1" applyProtection="1">
      <alignment horizontal="center" wrapText="1"/>
      <protection locked="0"/>
    </xf>
    <xf numFmtId="0" fontId="13" fillId="0" borderId="0" xfId="0" applyFont="1"/>
    <xf numFmtId="0" fontId="9" fillId="2" borderId="0" xfId="0" applyFont="1" applyFill="1"/>
    <xf numFmtId="0" fontId="14" fillId="2" borderId="3" xfId="0" applyFont="1" applyFill="1" applyBorder="1" applyAlignment="1">
      <alignment wrapText="1"/>
    </xf>
    <xf numFmtId="0" fontId="14" fillId="2" borderId="9" xfId="0" applyFont="1" applyFill="1" applyBorder="1"/>
    <xf numFmtId="0" fontId="14" fillId="2" borderId="10" xfId="0" applyFont="1" applyFill="1" applyBorder="1"/>
    <xf numFmtId="0" fontId="16" fillId="2" borderId="13" xfId="0" applyFont="1" applyFill="1" applyBorder="1" applyAlignment="1">
      <alignment horizontal="center"/>
    </xf>
    <xf numFmtId="1" fontId="16" fillId="2" borderId="14" xfId="0" applyNumberFormat="1" applyFont="1" applyFill="1" applyBorder="1" applyAlignment="1">
      <alignment horizontal="center" wrapText="1"/>
    </xf>
    <xf numFmtId="164" fontId="16" fillId="2" borderId="14" xfId="1" applyNumberFormat="1" applyFont="1" applyFill="1" applyBorder="1" applyAlignment="1" applyProtection="1">
      <alignment horizontal="center"/>
    </xf>
    <xf numFmtId="164" fontId="16" fillId="2" borderId="15" xfId="1" applyNumberFormat="1" applyFont="1" applyFill="1" applyBorder="1" applyAlignment="1" applyProtection="1">
      <alignment horizontal="center"/>
    </xf>
    <xf numFmtId="0" fontId="17" fillId="2" borderId="5" xfId="0" applyFont="1" applyFill="1" applyBorder="1"/>
    <xf numFmtId="164" fontId="9" fillId="2" borderId="16" xfId="1" applyNumberFormat="1" applyFont="1" applyFill="1" applyBorder="1" applyProtection="1"/>
    <xf numFmtId="164" fontId="9" fillId="2" borderId="17" xfId="1" applyNumberFormat="1" applyFont="1" applyFill="1" applyBorder="1" applyProtection="1"/>
    <xf numFmtId="164" fontId="9" fillId="2" borderId="18" xfId="1" applyNumberFormat="1" applyFont="1" applyFill="1" applyBorder="1" applyProtection="1"/>
    <xf numFmtId="0" fontId="17" fillId="2" borderId="4" xfId="0" applyFont="1" applyFill="1" applyBorder="1"/>
    <xf numFmtId="164" fontId="9" fillId="2" borderId="19" xfId="1" applyNumberFormat="1" applyFont="1" applyFill="1" applyBorder="1" applyProtection="1"/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2" fillId="2" borderId="20" xfId="0" applyFont="1" applyFill="1" applyBorder="1"/>
    <xf numFmtId="0" fontId="12" fillId="2" borderId="1" xfId="0" applyFont="1" applyFill="1" applyBorder="1"/>
    <xf numFmtId="164" fontId="12" fillId="2" borderId="1" xfId="1" applyNumberFormat="1" applyFont="1" applyFill="1" applyBorder="1" applyProtection="1"/>
    <xf numFmtId="164" fontId="12" fillId="2" borderId="21" xfId="0" applyNumberFormat="1" applyFont="1" applyFill="1" applyBorder="1"/>
    <xf numFmtId="0" fontId="16" fillId="2" borderId="22" xfId="0" applyFont="1" applyFill="1" applyBorder="1" applyAlignment="1">
      <alignment horizontal="center"/>
    </xf>
    <xf numFmtId="1" fontId="16" fillId="2" borderId="23" xfId="0" applyNumberFormat="1" applyFont="1" applyFill="1" applyBorder="1" applyAlignment="1">
      <alignment horizontal="center" wrapText="1"/>
    </xf>
    <xf numFmtId="164" fontId="12" fillId="2" borderId="5" xfId="1" applyNumberFormat="1" applyFont="1" applyFill="1" applyBorder="1" applyProtection="1"/>
    <xf numFmtId="164" fontId="12" fillId="2" borderId="24" xfId="1" applyNumberFormat="1" applyFont="1" applyFill="1" applyBorder="1" applyProtection="1"/>
    <xf numFmtId="164" fontId="12" fillId="2" borderId="7" xfId="0" applyNumberFormat="1" applyFont="1" applyFill="1" applyBorder="1"/>
    <xf numFmtId="164" fontId="12" fillId="2" borderId="3" xfId="1" applyNumberFormat="1" applyFont="1" applyFill="1" applyBorder="1" applyProtection="1"/>
    <xf numFmtId="0" fontId="12" fillId="2" borderId="6" xfId="0" applyFont="1" applyFill="1" applyBorder="1"/>
    <xf numFmtId="164" fontId="12" fillId="2" borderId="4" xfId="1" applyNumberFormat="1" applyFont="1" applyFill="1" applyBorder="1" applyProtection="1"/>
    <xf numFmtId="164" fontId="12" fillId="2" borderId="19" xfId="1" applyNumberFormat="1" applyFont="1" applyFill="1" applyBorder="1" applyProtection="1"/>
    <xf numFmtId="164" fontId="12" fillId="2" borderId="19" xfId="0" applyNumberFormat="1" applyFont="1" applyFill="1" applyBorder="1"/>
    <xf numFmtId="0" fontId="18" fillId="2" borderId="3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164" fontId="15" fillId="2" borderId="4" xfId="1" applyNumberFormat="1" applyFont="1" applyFill="1" applyBorder="1" applyProtection="1"/>
    <xf numFmtId="164" fontId="15" fillId="2" borderId="12" xfId="1" applyNumberFormat="1" applyFont="1" applyFill="1" applyBorder="1" applyProtection="1"/>
    <xf numFmtId="164" fontId="15" fillId="2" borderId="28" xfId="1" applyNumberFormat="1" applyFont="1" applyFill="1" applyBorder="1" applyProtection="1"/>
    <xf numFmtId="164" fontId="12" fillId="2" borderId="7" xfId="1" applyNumberFormat="1" applyFont="1" applyFill="1" applyBorder="1" applyProtection="1"/>
    <xf numFmtId="0" fontId="19" fillId="2" borderId="29" xfId="0" applyFont="1" applyFill="1" applyBorder="1" applyAlignment="1">
      <alignment horizontal="right"/>
    </xf>
    <xf numFmtId="0" fontId="19" fillId="2" borderId="20" xfId="0" applyFont="1" applyFill="1" applyBorder="1" applyAlignment="1">
      <alignment horizontal="right"/>
    </xf>
    <xf numFmtId="0" fontId="19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19" fillId="2" borderId="6" xfId="0" applyFont="1" applyFill="1" applyBorder="1" applyAlignment="1">
      <alignment horizontal="right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16" fillId="2" borderId="30" xfId="0" applyFont="1" applyFill="1" applyBorder="1" applyAlignment="1">
      <alignment horizontal="center" vertical="top"/>
    </xf>
    <xf numFmtId="0" fontId="16" fillId="2" borderId="14" xfId="0" applyFont="1" applyFill="1" applyBorder="1" applyAlignment="1">
      <alignment horizontal="center" vertical="top"/>
    </xf>
    <xf numFmtId="0" fontId="16" fillId="2" borderId="15" xfId="0" applyFont="1" applyFill="1" applyBorder="1" applyAlignment="1">
      <alignment horizontal="center" vertical="top"/>
    </xf>
    <xf numFmtId="0" fontId="14" fillId="2" borderId="32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21" fillId="3" borderId="34" xfId="0" applyFont="1" applyFill="1" applyBorder="1"/>
    <xf numFmtId="164" fontId="22" fillId="3" borderId="23" xfId="0" applyNumberFormat="1" applyFont="1" applyFill="1" applyBorder="1"/>
    <xf numFmtId="0" fontId="22" fillId="3" borderId="23" xfId="0" applyFont="1" applyFill="1" applyBorder="1" applyAlignment="1">
      <alignment horizontal="center"/>
    </xf>
    <xf numFmtId="164" fontId="22" fillId="3" borderId="23" xfId="1" applyNumberFormat="1" applyFont="1" applyFill="1" applyBorder="1" applyAlignment="1" applyProtection="1">
      <alignment horizontal="right"/>
    </xf>
    <xf numFmtId="0" fontId="22" fillId="3" borderId="23" xfId="0" applyFont="1" applyFill="1" applyBorder="1"/>
    <xf numFmtId="164" fontId="22" fillId="3" borderId="23" xfId="1" applyNumberFormat="1" applyFont="1" applyFill="1" applyBorder="1" applyAlignment="1" applyProtection="1"/>
    <xf numFmtId="0" fontId="23" fillId="3" borderId="34" xfId="0" applyFont="1" applyFill="1" applyBorder="1" applyAlignment="1">
      <alignment horizontal="left"/>
    </xf>
    <xf numFmtId="0" fontId="23" fillId="3" borderId="23" xfId="0" applyFont="1" applyFill="1" applyBorder="1" applyAlignment="1">
      <alignment horizontal="left"/>
    </xf>
    <xf numFmtId="0" fontId="24" fillId="2" borderId="35" xfId="2" applyFont="1" applyFill="1" applyBorder="1" applyAlignment="1" applyProtection="1">
      <alignment horizontal="center" vertical="center" wrapText="1"/>
    </xf>
    <xf numFmtId="0" fontId="24" fillId="2" borderId="0" xfId="2" applyFont="1" applyFill="1" applyBorder="1" applyAlignment="1" applyProtection="1">
      <alignment horizontal="center" vertical="center" wrapText="1"/>
    </xf>
    <xf numFmtId="0" fontId="24" fillId="2" borderId="28" xfId="2" applyFont="1" applyFill="1" applyBorder="1" applyAlignment="1" applyProtection="1">
      <alignment horizontal="center" vertical="center" wrapText="1"/>
    </xf>
    <xf numFmtId="0" fontId="25" fillId="2" borderId="34" xfId="0" applyFont="1" applyFill="1" applyBorder="1"/>
    <xf numFmtId="0" fontId="27" fillId="2" borderId="36" xfId="0" applyFont="1" applyFill="1" applyBorder="1"/>
    <xf numFmtId="0" fontId="27" fillId="2" borderId="5" xfId="0" applyFont="1" applyFill="1" applyBorder="1" applyAlignment="1">
      <alignment horizontal="right"/>
    </xf>
    <xf numFmtId="1" fontId="28" fillId="0" borderId="5" xfId="0" applyNumberFormat="1" applyFont="1" applyBorder="1" applyAlignment="1" applyProtection="1">
      <alignment horizontal="center"/>
      <protection locked="0"/>
    </xf>
    <xf numFmtId="164" fontId="27" fillId="2" borderId="5" xfId="1" applyNumberFormat="1" applyFont="1" applyFill="1" applyBorder="1" applyAlignment="1">
      <alignment horizontal="right"/>
    </xf>
    <xf numFmtId="0" fontId="27" fillId="2" borderId="37" xfId="0" applyFont="1" applyFill="1" applyBorder="1"/>
    <xf numFmtId="0" fontId="27" fillId="2" borderId="3" xfId="0" applyFont="1" applyFill="1" applyBorder="1" applyAlignment="1">
      <alignment horizontal="right"/>
    </xf>
    <xf numFmtId="1" fontId="28" fillId="0" borderId="3" xfId="0" applyNumberFormat="1" applyFont="1" applyBorder="1" applyAlignment="1" applyProtection="1">
      <alignment horizontal="center"/>
      <protection locked="0"/>
    </xf>
    <xf numFmtId="164" fontId="27" fillId="2" borderId="3" xfId="1" applyNumberFormat="1" applyFont="1" applyFill="1" applyBorder="1" applyAlignment="1">
      <alignment horizontal="right"/>
    </xf>
    <xf numFmtId="0" fontId="27" fillId="2" borderId="38" xfId="0" applyFont="1" applyFill="1" applyBorder="1"/>
    <xf numFmtId="0" fontId="27" fillId="2" borderId="4" xfId="0" applyFont="1" applyFill="1" applyBorder="1" applyAlignment="1">
      <alignment horizontal="right"/>
    </xf>
    <xf numFmtId="1" fontId="28" fillId="0" borderId="4" xfId="0" applyNumberFormat="1" applyFont="1" applyBorder="1" applyAlignment="1" applyProtection="1">
      <alignment horizontal="center"/>
      <protection locked="0"/>
    </xf>
    <xf numFmtId="0" fontId="27" fillId="2" borderId="40" xfId="0" applyFont="1" applyFill="1" applyBorder="1"/>
    <xf numFmtId="0" fontId="27" fillId="2" borderId="11" xfId="0" applyFont="1" applyFill="1" applyBorder="1" applyAlignment="1">
      <alignment horizontal="right"/>
    </xf>
    <xf numFmtId="1" fontId="28" fillId="0" borderId="11" xfId="0" applyNumberFormat="1" applyFont="1" applyBorder="1" applyAlignment="1" applyProtection="1">
      <alignment horizontal="center"/>
      <protection locked="0"/>
    </xf>
    <xf numFmtId="164" fontId="27" fillId="2" borderId="11" xfId="1" applyNumberFormat="1" applyFont="1" applyFill="1" applyBorder="1" applyAlignment="1">
      <alignment horizontal="right"/>
    </xf>
    <xf numFmtId="164" fontId="27" fillId="2" borderId="5" xfId="1" applyNumberFormat="1" applyFont="1" applyFill="1" applyBorder="1"/>
    <xf numFmtId="164" fontId="27" fillId="2" borderId="3" xfId="1" applyNumberFormat="1" applyFont="1" applyFill="1" applyBorder="1"/>
    <xf numFmtId="0" fontId="29" fillId="2" borderId="37" xfId="0" applyFont="1" applyFill="1" applyBorder="1"/>
    <xf numFmtId="164" fontId="27" fillId="2" borderId="11" xfId="1" applyNumberFormat="1" applyFont="1" applyFill="1" applyBorder="1"/>
    <xf numFmtId="0" fontId="27" fillId="2" borderId="20" xfId="0" applyFont="1" applyFill="1" applyBorder="1"/>
    <xf numFmtId="0" fontId="27" fillId="2" borderId="5" xfId="0" applyFont="1" applyFill="1" applyBorder="1"/>
    <xf numFmtId="0" fontId="27" fillId="2" borderId="29" xfId="0" applyFont="1" applyFill="1" applyBorder="1"/>
    <xf numFmtId="0" fontId="27" fillId="2" borderId="3" xfId="0" applyFont="1" applyFill="1" applyBorder="1"/>
    <xf numFmtId="0" fontId="27" fillId="2" borderId="41" xfId="0" applyFont="1" applyFill="1" applyBorder="1"/>
    <xf numFmtId="0" fontId="27" fillId="2" borderId="11" xfId="0" applyFont="1" applyFill="1" applyBorder="1"/>
    <xf numFmtId="164" fontId="12" fillId="2" borderId="11" xfId="1" applyNumberFormat="1" applyFont="1" applyFill="1" applyBorder="1" applyProtection="1"/>
    <xf numFmtId="0" fontId="12" fillId="2" borderId="5" xfId="0" applyFont="1" applyFill="1" applyBorder="1"/>
    <xf numFmtId="0" fontId="12" fillId="2" borderId="3" xfId="0" applyFont="1" applyFill="1" applyBorder="1"/>
    <xf numFmtId="0" fontId="12" fillId="2" borderId="44" xfId="0" applyFont="1" applyFill="1" applyBorder="1"/>
    <xf numFmtId="0" fontId="12" fillId="2" borderId="45" xfId="0" applyFont="1" applyFill="1" applyBorder="1"/>
    <xf numFmtId="3" fontId="10" fillId="0" borderId="45" xfId="0" applyNumberFormat="1" applyFont="1" applyBorder="1" applyAlignment="1" applyProtection="1">
      <alignment horizontal="center" wrapText="1"/>
      <protection locked="0"/>
    </xf>
    <xf numFmtId="3" fontId="10" fillId="0" borderId="3" xfId="0" applyNumberFormat="1" applyFont="1" applyBorder="1" applyAlignment="1" applyProtection="1">
      <alignment horizontal="center" wrapText="1"/>
      <protection locked="0"/>
    </xf>
    <xf numFmtId="3" fontId="10" fillId="0" borderId="4" xfId="0" applyNumberFormat="1" applyFont="1" applyBorder="1" applyAlignment="1" applyProtection="1">
      <alignment horizontal="center" wrapText="1"/>
      <protection locked="0"/>
    </xf>
    <xf numFmtId="0" fontId="12" fillId="2" borderId="11" xfId="0" applyFont="1" applyFill="1" applyBorder="1" applyAlignment="1">
      <alignment vertical="center" wrapText="1"/>
    </xf>
    <xf numFmtId="164" fontId="15" fillId="2" borderId="3" xfId="0" applyNumberFormat="1" applyFont="1" applyFill="1" applyBorder="1" applyAlignment="1">
      <alignment horizontal="right" vertical="center"/>
    </xf>
    <xf numFmtId="164" fontId="12" fillId="2" borderId="12" xfId="0" applyNumberFormat="1" applyFont="1" applyFill="1" applyBorder="1" applyAlignment="1">
      <alignment horizontal="right" vertical="center"/>
    </xf>
    <xf numFmtId="3" fontId="10" fillId="0" borderId="9" xfId="0" applyNumberFormat="1" applyFont="1" applyBorder="1" applyAlignment="1" applyProtection="1">
      <alignment horizontal="center" wrapText="1"/>
      <protection locked="0"/>
    </xf>
    <xf numFmtId="0" fontId="19" fillId="2" borderId="3" xfId="0" applyFont="1" applyFill="1" applyBorder="1" applyAlignment="1">
      <alignment horizontal="right"/>
    </xf>
    <xf numFmtId="3" fontId="10" fillId="0" borderId="10" xfId="0" applyNumberFormat="1" applyFont="1" applyBorder="1" applyAlignment="1" applyProtection="1">
      <alignment horizontal="center" wrapText="1"/>
      <protection locked="0"/>
    </xf>
    <xf numFmtId="0" fontId="19" fillId="2" borderId="4" xfId="0" applyFont="1" applyFill="1" applyBorder="1" applyAlignment="1">
      <alignment horizontal="right"/>
    </xf>
    <xf numFmtId="0" fontId="0" fillId="2" borderId="0" xfId="0" applyFill="1"/>
    <xf numFmtId="3" fontId="10" fillId="0" borderId="19" xfId="0" applyNumberFormat="1" applyFont="1" applyBorder="1" applyAlignment="1" applyProtection="1">
      <alignment horizontal="center" wrapText="1"/>
      <protection locked="0"/>
    </xf>
    <xf numFmtId="164" fontId="15" fillId="2" borderId="28" xfId="0" applyNumberFormat="1" applyFont="1" applyFill="1" applyBorder="1" applyAlignment="1">
      <alignment horizontal="right" vertical="center"/>
    </xf>
    <xf numFmtId="164" fontId="12" fillId="2" borderId="2" xfId="0" applyNumberFormat="1" applyFont="1" applyFill="1" applyBorder="1" applyAlignment="1">
      <alignment horizontal="right" vertical="center"/>
    </xf>
    <xf numFmtId="0" fontId="40" fillId="2" borderId="40" xfId="0" applyFont="1" applyFill="1" applyBorder="1"/>
    <xf numFmtId="0" fontId="12" fillId="2" borderId="40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30" fillId="2" borderId="37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16" fillId="2" borderId="34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12" fillId="2" borderId="55" xfId="0" applyFont="1" applyFill="1" applyBorder="1" applyAlignment="1">
      <alignment horizontal="left"/>
    </xf>
    <xf numFmtId="0" fontId="12" fillId="2" borderId="56" xfId="0" applyFont="1" applyFill="1" applyBorder="1" applyAlignment="1">
      <alignment horizontal="left"/>
    </xf>
    <xf numFmtId="0" fontId="12" fillId="2" borderId="37" xfId="0" applyFont="1" applyFill="1" applyBorder="1" applyAlignment="1">
      <alignment horizontal="left"/>
    </xf>
    <xf numFmtId="0" fontId="25" fillId="2" borderId="34" xfId="0" applyFont="1" applyFill="1" applyBorder="1" applyAlignment="1">
      <alignment horizontal="left"/>
    </xf>
    <xf numFmtId="0" fontId="25" fillId="2" borderId="23" xfId="0" applyFont="1" applyFill="1" applyBorder="1" applyAlignment="1">
      <alignment horizontal="left"/>
    </xf>
    <xf numFmtId="165" fontId="22" fillId="3" borderId="23" xfId="3" applyNumberFormat="1" applyFont="1" applyFill="1" applyBorder="1" applyAlignment="1" applyProtection="1">
      <alignment horizontal="center"/>
    </xf>
    <xf numFmtId="164" fontId="12" fillId="2" borderId="3" xfId="1" applyNumberFormat="1" applyFont="1" applyFill="1" applyBorder="1" applyAlignment="1" applyProtection="1"/>
    <xf numFmtId="164" fontId="12" fillId="2" borderId="4" xfId="1" applyNumberFormat="1" applyFont="1" applyFill="1" applyBorder="1" applyAlignment="1" applyProtection="1"/>
    <xf numFmtId="164" fontId="12" fillId="2" borderId="39" xfId="1" applyNumberFormat="1" applyFont="1" applyFill="1" applyBorder="1" applyProtection="1"/>
    <xf numFmtId="164" fontId="12" fillId="2" borderId="28" xfId="1" applyNumberFormat="1" applyFont="1" applyFill="1" applyBorder="1" applyAlignment="1" applyProtection="1">
      <alignment horizontal="center"/>
    </xf>
    <xf numFmtId="164" fontId="16" fillId="2" borderId="39" xfId="1" applyNumberFormat="1" applyFont="1" applyFill="1" applyBorder="1" applyAlignment="1" applyProtection="1">
      <alignment horizontal="center" vertical="top"/>
    </xf>
    <xf numFmtId="164" fontId="12" fillId="2" borderId="28" xfId="1" applyNumberFormat="1" applyFont="1" applyFill="1" applyBorder="1" applyProtection="1"/>
    <xf numFmtId="164" fontId="16" fillId="2" borderId="39" xfId="1" applyNumberFormat="1" applyFont="1" applyFill="1" applyBorder="1" applyAlignment="1" applyProtection="1">
      <alignment horizontal="center"/>
    </xf>
    <xf numFmtId="164" fontId="16" fillId="2" borderId="28" xfId="1" applyNumberFormat="1" applyFont="1" applyFill="1" applyBorder="1" applyAlignment="1" applyProtection="1">
      <alignment horizontal="center"/>
    </xf>
    <xf numFmtId="164" fontId="16" fillId="2" borderId="28" xfId="1" applyNumberFormat="1" applyFont="1" applyFill="1" applyBorder="1" applyAlignment="1" applyProtection="1">
      <alignment horizontal="center" vertical="top"/>
    </xf>
    <xf numFmtId="164" fontId="12" fillId="2" borderId="0" xfId="1" applyNumberFormat="1" applyFont="1" applyFill="1" applyBorder="1" applyProtection="1"/>
    <xf numFmtId="0" fontId="0" fillId="2" borderId="47" xfId="0" applyFill="1" applyBorder="1"/>
    <xf numFmtId="0" fontId="26" fillId="2" borderId="14" xfId="0" applyFont="1" applyFill="1" applyBorder="1" applyAlignment="1">
      <alignment horizontal="center"/>
    </xf>
    <xf numFmtId="0" fontId="26" fillId="2" borderId="15" xfId="0" applyFont="1" applyFill="1" applyBorder="1" applyAlignment="1">
      <alignment horizontal="center"/>
    </xf>
    <xf numFmtId="164" fontId="27" fillId="2" borderId="24" xfId="1" applyNumberFormat="1" applyFont="1" applyFill="1" applyBorder="1" applyAlignment="1">
      <alignment horizontal="right"/>
    </xf>
    <xf numFmtId="164" fontId="27" fillId="2" borderId="17" xfId="1" applyNumberFormat="1" applyFont="1" applyFill="1" applyBorder="1" applyAlignment="1">
      <alignment horizontal="right"/>
    </xf>
    <xf numFmtId="164" fontId="27" fillId="2" borderId="26" xfId="1" applyNumberFormat="1" applyFont="1" applyFill="1" applyBorder="1" applyAlignment="1">
      <alignment horizontal="right"/>
    </xf>
    <xf numFmtId="164" fontId="27" fillId="2" borderId="18" xfId="1" applyNumberFormat="1" applyFont="1" applyFill="1" applyBorder="1" applyAlignment="1">
      <alignment horizontal="right"/>
    </xf>
    <xf numFmtId="164" fontId="26" fillId="2" borderId="15" xfId="0" applyNumberFormat="1" applyFont="1" applyFill="1" applyBorder="1"/>
    <xf numFmtId="0" fontId="12" fillId="2" borderId="2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2" borderId="25" xfId="0" applyFill="1" applyBorder="1"/>
    <xf numFmtId="0" fontId="0" fillId="2" borderId="9" xfId="0" applyFill="1" applyBorder="1"/>
    <xf numFmtId="0" fontId="42" fillId="2" borderId="0" xfId="0" applyFont="1" applyFill="1"/>
    <xf numFmtId="0" fontId="41" fillId="2" borderId="3" xfId="0" applyFont="1" applyFill="1" applyBorder="1" applyAlignment="1">
      <alignment horizontal="center"/>
    </xf>
    <xf numFmtId="0" fontId="0" fillId="2" borderId="28" xfId="0" applyFill="1" applyBorder="1"/>
    <xf numFmtId="0" fontId="42" fillId="2" borderId="31" xfId="0" applyFont="1" applyFill="1" applyBorder="1"/>
    <xf numFmtId="0" fontId="42" fillId="2" borderId="8" xfId="0" applyFont="1" applyFill="1" applyBorder="1"/>
    <xf numFmtId="0" fontId="12" fillId="2" borderId="45" xfId="0" applyFont="1" applyFill="1" applyBorder="1" applyAlignment="1">
      <alignment horizontal="right"/>
    </xf>
    <xf numFmtId="164" fontId="12" fillId="2" borderId="45" xfId="1" applyNumberFormat="1" applyFont="1" applyFill="1" applyBorder="1" applyProtection="1"/>
    <xf numFmtId="3" fontId="11" fillId="5" borderId="3" xfId="0" applyNumberFormat="1" applyFont="1" applyFill="1" applyBorder="1" applyAlignment="1" applyProtection="1">
      <alignment horizontal="center" wrapText="1"/>
      <protection locked="0"/>
    </xf>
    <xf numFmtId="0" fontId="12" fillId="2" borderId="46" xfId="0" applyFont="1" applyFill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27" fillId="2" borderId="35" xfId="0" applyFont="1" applyFill="1" applyBorder="1"/>
    <xf numFmtId="0" fontId="27" fillId="2" borderId="16" xfId="0" applyFont="1" applyFill="1" applyBorder="1" applyAlignment="1">
      <alignment horizontal="right"/>
    </xf>
    <xf numFmtId="164" fontId="27" fillId="2" borderId="16" xfId="1" applyNumberFormat="1" applyFont="1" applyFill="1" applyBorder="1" applyAlignment="1">
      <alignment horizontal="right"/>
    </xf>
    <xf numFmtId="0" fontId="27" fillId="2" borderId="58" xfId="0" applyFont="1" applyFill="1" applyBorder="1"/>
    <xf numFmtId="0" fontId="10" fillId="4" borderId="34" xfId="0" applyFont="1" applyFill="1" applyBorder="1" applyAlignment="1">
      <alignment horizontal="center" wrapText="1"/>
    </xf>
    <xf numFmtId="0" fontId="10" fillId="4" borderId="23" xfId="0" applyFont="1" applyFill="1" applyBorder="1" applyAlignment="1">
      <alignment horizontal="center" wrapText="1"/>
    </xf>
    <xf numFmtId="0" fontId="10" fillId="4" borderId="33" xfId="0" applyFont="1" applyFill="1" applyBorder="1" applyAlignment="1">
      <alignment horizont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2" borderId="4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wrapText="1"/>
    </xf>
    <xf numFmtId="0" fontId="12" fillId="2" borderId="49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 wrapText="1"/>
    </xf>
    <xf numFmtId="0" fontId="12" fillId="2" borderId="55" xfId="0" applyFont="1" applyFill="1" applyBorder="1" applyAlignment="1">
      <alignment horizontal="left" vertical="center" wrapText="1"/>
    </xf>
    <xf numFmtId="0" fontId="12" fillId="2" borderId="57" xfId="0" applyFont="1" applyFill="1" applyBorder="1" applyAlignment="1">
      <alignment horizontal="left" vertical="center" wrapText="1"/>
    </xf>
    <xf numFmtId="0" fontId="12" fillId="2" borderId="56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33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center" wrapText="1"/>
    </xf>
    <xf numFmtId="0" fontId="14" fillId="2" borderId="23" xfId="0" applyFont="1" applyFill="1" applyBorder="1" applyAlignment="1">
      <alignment horizontal="center" wrapText="1"/>
    </xf>
    <xf numFmtId="0" fontId="14" fillId="2" borderId="32" xfId="0" applyFont="1" applyFill="1" applyBorder="1" applyAlignment="1">
      <alignment horizontal="center" wrapText="1"/>
    </xf>
    <xf numFmtId="0" fontId="14" fillId="2" borderId="33" xfId="0" applyFont="1" applyFill="1" applyBorder="1" applyAlignment="1">
      <alignment horizont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53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32" xfId="0" applyFont="1" applyFill="1" applyBorder="1" applyAlignment="1">
      <alignment horizontal="left"/>
    </xf>
    <xf numFmtId="0" fontId="19" fillId="3" borderId="34" xfId="0" applyFont="1" applyFill="1" applyBorder="1" applyAlignment="1">
      <alignment horizontal="left" vertical="center" wrapText="1"/>
    </xf>
    <xf numFmtId="0" fontId="19" fillId="3" borderId="23" xfId="0" applyFont="1" applyFill="1" applyBorder="1" applyAlignment="1">
      <alignment horizontal="left" vertical="center" wrapText="1"/>
    </xf>
    <xf numFmtId="0" fontId="19" fillId="3" borderId="32" xfId="0" applyFont="1" applyFill="1" applyBorder="1" applyAlignment="1">
      <alignment horizontal="left" vertical="center" wrapText="1"/>
    </xf>
    <xf numFmtId="9" fontId="22" fillId="3" borderId="23" xfId="3" applyFont="1" applyFill="1" applyBorder="1" applyAlignment="1" applyProtection="1">
      <alignment horizontal="left"/>
    </xf>
    <xf numFmtId="9" fontId="22" fillId="3" borderId="32" xfId="3" applyFont="1" applyFill="1" applyBorder="1" applyAlignment="1" applyProtection="1">
      <alignment horizontal="left"/>
    </xf>
    <xf numFmtId="0" fontId="12" fillId="2" borderId="38" xfId="0" applyFont="1" applyFill="1" applyBorder="1" applyAlignment="1">
      <alignment horizontal="left" wrapText="1"/>
    </xf>
    <xf numFmtId="0" fontId="12" fillId="2" borderId="53" xfId="0" applyFont="1" applyFill="1" applyBorder="1" applyAlignment="1">
      <alignment horizontal="left" wrapText="1"/>
    </xf>
    <xf numFmtId="0" fontId="12" fillId="2" borderId="45" xfId="0" applyFont="1" applyFill="1" applyBorder="1" applyAlignment="1">
      <alignment horizontal="left" wrapText="1"/>
    </xf>
    <xf numFmtId="0" fontId="12" fillId="2" borderId="34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2" fillId="2" borderId="55" xfId="0" applyFont="1" applyFill="1" applyBorder="1" applyAlignment="1">
      <alignment horizontal="left" wrapText="1"/>
    </xf>
    <xf numFmtId="0" fontId="12" fillId="2" borderId="57" xfId="0" applyFont="1" applyFill="1" applyBorder="1" applyAlignment="1">
      <alignment horizontal="left" wrapText="1"/>
    </xf>
    <xf numFmtId="0" fontId="12" fillId="2" borderId="56" xfId="0" applyFont="1" applyFill="1" applyBorder="1" applyAlignment="1">
      <alignment horizontal="left" wrapText="1"/>
    </xf>
    <xf numFmtId="3" fontId="10" fillId="0" borderId="8" xfId="0" applyNumberFormat="1" applyFont="1" applyBorder="1" applyAlignment="1" applyProtection="1">
      <alignment horizontal="center" wrapText="1"/>
      <protection locked="0"/>
    </xf>
    <xf numFmtId="3" fontId="10" fillId="0" borderId="21" xfId="0" applyNumberFormat="1" applyFont="1" applyBorder="1" applyAlignment="1" applyProtection="1">
      <alignment horizontal="center" wrapText="1"/>
      <protection locked="0"/>
    </xf>
    <xf numFmtId="3" fontId="10" fillId="2" borderId="47" xfId="0" applyNumberFormat="1" applyFont="1" applyFill="1" applyBorder="1" applyAlignment="1" applyProtection="1">
      <alignment horizontal="center" wrapText="1"/>
      <protection locked="0"/>
    </xf>
    <xf numFmtId="3" fontId="10" fillId="2" borderId="0" xfId="0" applyNumberFormat="1" applyFont="1" applyFill="1" applyAlignment="1" applyProtection="1">
      <alignment horizontal="center" wrapText="1"/>
      <protection locked="0"/>
    </xf>
    <xf numFmtId="0" fontId="0" fillId="2" borderId="46" xfId="0" applyFill="1" applyBorder="1"/>
    <xf numFmtId="0" fontId="0" fillId="2" borderId="48" xfId="0" applyFill="1" applyBorder="1"/>
    <xf numFmtId="0" fontId="0" fillId="2" borderId="35" xfId="0" applyFill="1" applyBorder="1"/>
    <xf numFmtId="0" fontId="37" fillId="2" borderId="36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/>
    </xf>
    <xf numFmtId="0" fontId="14" fillId="2" borderId="34" xfId="0" applyFont="1" applyFill="1" applyBorder="1" applyAlignment="1">
      <alignment horizontal="center" wrapText="1"/>
    </xf>
    <xf numFmtId="0" fontId="14" fillId="2" borderId="23" xfId="0" applyFont="1" applyFill="1" applyBorder="1" applyAlignment="1">
      <alignment horizontal="center" wrapText="1"/>
    </xf>
    <xf numFmtId="0" fontId="14" fillId="2" borderId="33" xfId="0" applyFont="1" applyFill="1" applyBorder="1" applyAlignment="1">
      <alignment horizontal="center" wrapText="1"/>
    </xf>
    <xf numFmtId="164" fontId="12" fillId="2" borderId="25" xfId="1" applyNumberFormat="1" applyFont="1" applyFill="1" applyBorder="1" applyAlignment="1" applyProtection="1">
      <alignment horizontal="right" vertical="center" wrapText="1"/>
    </xf>
    <xf numFmtId="164" fontId="12" fillId="2" borderId="10" xfId="1" applyNumberFormat="1" applyFont="1" applyFill="1" applyBorder="1" applyAlignment="1" applyProtection="1">
      <alignment horizontal="right" vertical="center" wrapText="1"/>
    </xf>
    <xf numFmtId="164" fontId="12" fillId="2" borderId="42" xfId="1" applyNumberFormat="1" applyFont="1" applyFill="1" applyBorder="1" applyAlignment="1" applyProtection="1">
      <alignment horizontal="right" vertical="center" wrapText="1"/>
    </xf>
    <xf numFmtId="164" fontId="12" fillId="2" borderId="43" xfId="1" applyNumberFormat="1" applyFont="1" applyFill="1" applyBorder="1" applyAlignment="1" applyProtection="1">
      <alignment horizontal="right" vertical="center" wrapText="1"/>
    </xf>
    <xf numFmtId="164" fontId="21" fillId="3" borderId="22" xfId="1" applyNumberFormat="1" applyFont="1" applyFill="1" applyBorder="1" applyAlignment="1" applyProtection="1">
      <alignment horizontal="right"/>
    </xf>
    <xf numFmtId="164" fontId="21" fillId="3" borderId="33" xfId="1" applyNumberFormat="1" applyFont="1" applyFill="1" applyBorder="1" applyAlignment="1" applyProtection="1">
      <alignment horizontal="right"/>
    </xf>
    <xf numFmtId="164" fontId="19" fillId="3" borderId="22" xfId="1" applyNumberFormat="1" applyFont="1" applyFill="1" applyBorder="1" applyAlignment="1" applyProtection="1">
      <alignment horizontal="right" vertical="center" wrapText="1"/>
    </xf>
    <xf numFmtId="164" fontId="19" fillId="3" borderId="33" xfId="1" applyNumberFormat="1" applyFont="1" applyFill="1" applyBorder="1" applyAlignment="1" applyProtection="1">
      <alignment horizontal="right" vertical="center" wrapText="1"/>
    </xf>
    <xf numFmtId="1" fontId="11" fillId="2" borderId="5" xfId="0" applyNumberFormat="1" applyFont="1" applyFill="1" applyBorder="1" applyAlignment="1">
      <alignment horizontal="center" wrapText="1"/>
    </xf>
    <xf numFmtId="0" fontId="37" fillId="2" borderId="38" xfId="0" applyFont="1" applyFill="1" applyBorder="1" applyAlignment="1">
      <alignment horizontal="left"/>
    </xf>
    <xf numFmtId="0" fontId="37" fillId="2" borderId="45" xfId="0" applyFont="1" applyFill="1" applyBorder="1" applyAlignment="1">
      <alignment horizontal="left"/>
    </xf>
    <xf numFmtId="0" fontId="14" fillId="2" borderId="4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left"/>
    </xf>
    <xf numFmtId="0" fontId="14" fillId="2" borderId="46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 wrapText="1"/>
    </xf>
    <xf numFmtId="164" fontId="23" fillId="3" borderId="22" xfId="1" applyNumberFormat="1" applyFont="1" applyFill="1" applyBorder="1" applyAlignment="1" applyProtection="1">
      <alignment horizontal="right"/>
    </xf>
    <xf numFmtId="164" fontId="23" fillId="3" borderId="33" xfId="1" applyNumberFormat="1" applyFont="1" applyFill="1" applyBorder="1" applyAlignment="1" applyProtection="1">
      <alignment horizontal="right"/>
    </xf>
    <xf numFmtId="0" fontId="14" fillId="4" borderId="54" xfId="0" applyFont="1" applyFill="1" applyBorder="1" applyAlignment="1">
      <alignment horizontal="left" wrapText="1"/>
    </xf>
    <xf numFmtId="0" fontId="14" fillId="4" borderId="52" xfId="0" applyFont="1" applyFill="1" applyBorder="1" applyAlignment="1">
      <alignment horizontal="left" wrapText="1"/>
    </xf>
    <xf numFmtId="49" fontId="10" fillId="0" borderId="3" xfId="0" applyNumberFormat="1" applyFont="1" applyBorder="1" applyAlignment="1" applyProtection="1">
      <alignment horizontal="left" wrapText="1"/>
      <protection locked="0"/>
    </xf>
    <xf numFmtId="49" fontId="10" fillId="0" borderId="25" xfId="0" applyNumberFormat="1" applyFont="1" applyBorder="1" applyAlignment="1" applyProtection="1">
      <alignment horizontal="left" wrapText="1"/>
      <protection locked="0"/>
    </xf>
    <xf numFmtId="49" fontId="10" fillId="0" borderId="26" xfId="0" applyNumberFormat="1" applyFont="1" applyBorder="1" applyAlignment="1" applyProtection="1">
      <alignment horizontal="left" wrapText="1"/>
      <protection locked="0"/>
    </xf>
    <xf numFmtId="0" fontId="14" fillId="2" borderId="37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left" wrapText="1"/>
    </xf>
    <xf numFmtId="0" fontId="31" fillId="2" borderId="28" xfId="0" applyFont="1" applyFill="1" applyBorder="1" applyAlignment="1">
      <alignment horizontal="left" wrapText="1"/>
    </xf>
    <xf numFmtId="0" fontId="32" fillId="2" borderId="0" xfId="0" applyFont="1" applyFill="1" applyAlignment="1">
      <alignment horizontal="left"/>
    </xf>
    <xf numFmtId="0" fontId="32" fillId="2" borderId="28" xfId="0" applyFont="1" applyFill="1" applyBorder="1" applyAlignment="1">
      <alignment horizontal="left"/>
    </xf>
    <xf numFmtId="0" fontId="33" fillId="2" borderId="35" xfId="0" applyFont="1" applyFill="1" applyBorder="1" applyAlignment="1">
      <alignment horizontal="right"/>
    </xf>
    <xf numFmtId="0" fontId="33" fillId="2" borderId="0" xfId="0" applyFont="1" applyFill="1" applyAlignment="1">
      <alignment horizontal="right"/>
    </xf>
    <xf numFmtId="0" fontId="10" fillId="2" borderId="35" xfId="0" applyFont="1" applyFill="1" applyBorder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34" fillId="2" borderId="35" xfId="0" applyFont="1" applyFill="1" applyBorder="1" applyAlignment="1">
      <alignment horizontal="center" wrapText="1"/>
    </xf>
    <xf numFmtId="0" fontId="34" fillId="2" borderId="0" xfId="0" applyFont="1" applyFill="1" applyAlignment="1">
      <alignment horizontal="center" wrapText="1"/>
    </xf>
    <xf numFmtId="0" fontId="34" fillId="2" borderId="28" xfId="0" applyFont="1" applyFill="1" applyBorder="1" applyAlignment="1">
      <alignment horizontal="center" wrapText="1"/>
    </xf>
    <xf numFmtId="0" fontId="37" fillId="2" borderId="37" xfId="0" applyFont="1" applyFill="1" applyBorder="1" applyAlignment="1">
      <alignment horizontal="left"/>
    </xf>
    <xf numFmtId="0" fontId="37" fillId="2" borderId="9" xfId="0" applyFont="1" applyFill="1" applyBorder="1" applyAlignment="1">
      <alignment horizontal="left"/>
    </xf>
    <xf numFmtId="0" fontId="12" fillId="2" borderId="34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12" fillId="2" borderId="33" xfId="0" applyFont="1" applyFill="1" applyBorder="1" applyAlignment="1">
      <alignment horizontal="center" wrapText="1"/>
    </xf>
    <xf numFmtId="0" fontId="12" fillId="2" borderId="40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16" fillId="2" borderId="35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47" xfId="0" applyFont="1" applyFill="1" applyBorder="1" applyAlignment="1">
      <alignment horizontal="center"/>
    </xf>
    <xf numFmtId="0" fontId="16" fillId="2" borderId="48" xfId="0" applyFont="1" applyFill="1" applyBorder="1" applyAlignment="1">
      <alignment horizontal="center"/>
    </xf>
    <xf numFmtId="164" fontId="2" fillId="3" borderId="22" xfId="1" applyNumberFormat="1" applyFont="1" applyFill="1" applyBorder="1" applyAlignment="1" applyProtection="1">
      <alignment horizontal="right"/>
    </xf>
    <xf numFmtId="164" fontId="2" fillId="3" borderId="33" xfId="1" applyNumberFormat="1" applyFont="1" applyFill="1" applyBorder="1" applyAlignment="1" applyProtection="1">
      <alignment horizontal="right"/>
    </xf>
    <xf numFmtId="0" fontId="9" fillId="2" borderId="46" xfId="0" applyFont="1" applyFill="1" applyBorder="1" applyAlignment="1">
      <alignment horizontal="center"/>
    </xf>
    <xf numFmtId="0" fontId="9" fillId="2" borderId="47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35" fillId="2" borderId="28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 wrapText="1"/>
    </xf>
    <xf numFmtId="0" fontId="36" fillId="2" borderId="28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wrapText="1"/>
    </xf>
    <xf numFmtId="0" fontId="14" fillId="2" borderId="47" xfId="0" applyFont="1" applyFill="1" applyBorder="1" applyAlignment="1">
      <alignment horizontal="center" wrapText="1"/>
    </xf>
    <xf numFmtId="0" fontId="14" fillId="2" borderId="48" xfId="0" applyFont="1" applyFill="1" applyBorder="1" applyAlignment="1">
      <alignment horizontal="center" wrapText="1"/>
    </xf>
    <xf numFmtId="0" fontId="14" fillId="2" borderId="36" xfId="0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9" fillId="2" borderId="28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0" fontId="10" fillId="2" borderId="0" xfId="0" applyFont="1" applyFill="1" applyAlignment="1">
      <alignment horizontal="left" wrapText="1"/>
    </xf>
    <xf numFmtId="0" fontId="10" fillId="2" borderId="28" xfId="0" applyFont="1" applyFill="1" applyBorder="1" applyAlignment="1">
      <alignment horizontal="left" wrapText="1"/>
    </xf>
    <xf numFmtId="49" fontId="10" fillId="0" borderId="4" xfId="0" applyNumberFormat="1" applyFont="1" applyBorder="1" applyAlignment="1" applyProtection="1">
      <alignment horizontal="left" wrapText="1"/>
      <protection locked="0"/>
    </xf>
    <xf numFmtId="49" fontId="10" fillId="0" borderId="42" xfId="0" applyNumberFormat="1" applyFont="1" applyBorder="1" applyAlignment="1" applyProtection="1">
      <alignment horizontal="left" wrapText="1"/>
      <protection locked="0"/>
    </xf>
    <xf numFmtId="49" fontId="10" fillId="0" borderId="19" xfId="0" applyNumberFormat="1" applyFont="1" applyBorder="1" applyAlignment="1" applyProtection="1">
      <alignment horizontal="left" wrapText="1"/>
      <protection locked="0"/>
    </xf>
    <xf numFmtId="49" fontId="10" fillId="0" borderId="52" xfId="0" applyNumberFormat="1" applyFont="1" applyBorder="1" applyAlignment="1" applyProtection="1">
      <alignment horizontal="left" wrapText="1"/>
      <protection locked="0"/>
    </xf>
    <xf numFmtId="49" fontId="10" fillId="0" borderId="50" xfId="0" applyNumberFormat="1" applyFont="1" applyBorder="1" applyAlignment="1" applyProtection="1">
      <alignment horizontal="left" wrapText="1"/>
      <protection locked="0"/>
    </xf>
    <xf numFmtId="49" fontId="10" fillId="0" borderId="27" xfId="0" applyNumberFormat="1" applyFont="1" applyBorder="1" applyAlignment="1" applyProtection="1">
      <alignment horizontal="left" wrapText="1"/>
      <protection locked="0"/>
    </xf>
    <xf numFmtId="0" fontId="14" fillId="4" borderId="29" xfId="0" applyFont="1" applyFill="1" applyBorder="1" applyAlignment="1">
      <alignment horizontal="left" wrapText="1"/>
    </xf>
    <xf numFmtId="0" fontId="14" fillId="4" borderId="3" xfId="0" applyFont="1" applyFill="1" applyBorder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2" fillId="2" borderId="28" xfId="0" applyFont="1" applyFill="1" applyBorder="1" applyAlignment="1">
      <alignment horizontal="left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wrapText="1"/>
    </xf>
    <xf numFmtId="1" fontId="11" fillId="2" borderId="23" xfId="0" applyNumberFormat="1" applyFont="1" applyFill="1" applyBorder="1" applyAlignment="1">
      <alignment horizontal="center" wrapText="1"/>
    </xf>
    <xf numFmtId="1" fontId="11" fillId="2" borderId="32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3" fillId="2" borderId="28" xfId="0" applyFont="1" applyFill="1" applyBorder="1" applyAlignment="1">
      <alignment horizontal="left" wrapText="1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38" fillId="2" borderId="35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28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wrapText="1"/>
    </xf>
    <xf numFmtId="0" fontId="14" fillId="4" borderId="44" xfId="0" applyFont="1" applyFill="1" applyBorder="1" applyAlignment="1">
      <alignment horizontal="left" wrapText="1"/>
    </xf>
    <xf numFmtId="0" fontId="14" fillId="4" borderId="4" xfId="0" applyFont="1" applyFill="1" applyBorder="1" applyAlignment="1">
      <alignment horizontal="left" wrapText="1"/>
    </xf>
    <xf numFmtId="1" fontId="11" fillId="2" borderId="34" xfId="0" applyNumberFormat="1" applyFont="1" applyFill="1" applyBorder="1" applyAlignment="1">
      <alignment horizontal="center" vertical="top" wrapText="1"/>
    </xf>
    <xf numFmtId="1" fontId="11" fillId="2" borderId="23" xfId="0" applyNumberFormat="1" applyFont="1" applyFill="1" applyBorder="1" applyAlignment="1">
      <alignment horizontal="center" vertical="top" wrapText="1"/>
    </xf>
    <xf numFmtId="1" fontId="11" fillId="2" borderId="47" xfId="0" applyNumberFormat="1" applyFont="1" applyFill="1" applyBorder="1" applyAlignment="1">
      <alignment horizontal="center" vertical="top" wrapText="1"/>
    </xf>
    <xf numFmtId="1" fontId="11" fillId="2" borderId="48" xfId="0" applyNumberFormat="1" applyFont="1" applyFill="1" applyBorder="1" applyAlignment="1">
      <alignment horizontal="center" vertical="top" wrapText="1"/>
    </xf>
    <xf numFmtId="1" fontId="11" fillId="2" borderId="4" xfId="0" applyNumberFormat="1" applyFont="1" applyFill="1" applyBorder="1" applyAlignment="1">
      <alignment horizontal="center" wrapText="1"/>
    </xf>
    <xf numFmtId="0" fontId="11" fillId="2" borderId="34" xfId="0" applyFont="1" applyFill="1" applyBorder="1" applyAlignment="1">
      <alignment horizontal="center" vertical="top"/>
    </xf>
    <xf numFmtId="0" fontId="11" fillId="2" borderId="23" xfId="0" applyFont="1" applyFill="1" applyBorder="1" applyAlignment="1">
      <alignment horizontal="center" vertical="top"/>
    </xf>
    <xf numFmtId="0" fontId="11" fillId="2" borderId="33" xfId="0" applyFont="1" applyFill="1" applyBorder="1" applyAlignment="1">
      <alignment horizontal="center" vertical="top"/>
    </xf>
    <xf numFmtId="0" fontId="11" fillId="2" borderId="3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30" fillId="2" borderId="38" xfId="0" applyFont="1" applyFill="1" applyBorder="1" applyAlignment="1">
      <alignment horizontal="left"/>
    </xf>
    <xf numFmtId="0" fontId="12" fillId="2" borderId="45" xfId="0" applyFont="1" applyFill="1" applyBorder="1" applyAlignment="1">
      <alignment horizontal="left"/>
    </xf>
    <xf numFmtId="164" fontId="12" fillId="2" borderId="50" xfId="1" applyNumberFormat="1" applyFont="1" applyFill="1" applyBorder="1" applyAlignment="1" applyProtection="1">
      <alignment horizontal="right" vertical="center" wrapText="1"/>
    </xf>
    <xf numFmtId="164" fontId="12" fillId="2" borderId="51" xfId="1" applyNumberFormat="1" applyFont="1" applyFill="1" applyBorder="1" applyAlignment="1" applyProtection="1">
      <alignment horizontal="right" vertical="center" wrapText="1"/>
    </xf>
    <xf numFmtId="0" fontId="26" fillId="2" borderId="34" xfId="0" applyFont="1" applyFill="1" applyBorder="1" applyAlignment="1">
      <alignment horizontal="center"/>
    </xf>
    <xf numFmtId="0" fontId="26" fillId="2" borderId="23" xfId="0" applyFont="1" applyFill="1" applyBorder="1" applyAlignment="1">
      <alignment horizontal="center"/>
    </xf>
    <xf numFmtId="0" fontId="26" fillId="2" borderId="33" xfId="0" applyFont="1" applyFill="1" applyBorder="1" applyAlignment="1">
      <alignment horizontal="center"/>
    </xf>
    <xf numFmtId="0" fontId="39" fillId="2" borderId="46" xfId="0" applyFont="1" applyFill="1" applyBorder="1" applyAlignment="1">
      <alignment horizontal="center" wrapText="1"/>
    </xf>
    <xf numFmtId="0" fontId="39" fillId="2" borderId="47" xfId="0" applyFont="1" applyFill="1" applyBorder="1" applyAlignment="1">
      <alignment horizontal="center" wrapText="1"/>
    </xf>
    <xf numFmtId="0" fontId="39" fillId="2" borderId="30" xfId="0" applyFont="1" applyFill="1" applyBorder="1" applyAlignment="1">
      <alignment horizontal="center" wrapText="1"/>
    </xf>
    <xf numFmtId="0" fontId="39" fillId="2" borderId="31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left" wrapText="1"/>
    </xf>
    <xf numFmtId="0" fontId="0" fillId="2" borderId="49" xfId="0" applyFill="1" applyBorder="1" applyAlignment="1">
      <alignment horizontal="left" wrapText="1"/>
    </xf>
    <xf numFmtId="0" fontId="12" fillId="2" borderId="3" xfId="0" applyFont="1" applyFill="1" applyBorder="1" applyAlignment="1">
      <alignment vertical="center" wrapText="1"/>
    </xf>
    <xf numFmtId="0" fontId="0" fillId="2" borderId="3" xfId="0" applyFill="1" applyBorder="1"/>
    <xf numFmtId="1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2" xfId="0" applyNumberFormat="1" applyFont="1" applyFill="1" applyBorder="1" applyAlignment="1" applyProtection="1">
      <alignment horizontal="center" wrapText="1"/>
      <protection locked="0"/>
    </xf>
    <xf numFmtId="0" fontId="1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164" fontId="12" fillId="2" borderId="3" xfId="0" applyNumberFormat="1" applyFont="1" applyFill="1" applyBorder="1" applyAlignment="1">
      <alignment horizontal="right" vertical="center"/>
    </xf>
    <xf numFmtId="164" fontId="12" fillId="2" borderId="3" xfId="0" applyNumberFormat="1" applyFont="1" applyFill="1" applyBorder="1" applyAlignment="1">
      <alignment horizontal="right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139700</xdr:rowOff>
    </xdr:from>
    <xdr:to>
      <xdr:col>2</xdr:col>
      <xdr:colOff>0</xdr:colOff>
      <xdr:row>3</xdr:row>
      <xdr:rowOff>88900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2310939F-A9DC-054B-8DAA-EE3E072E6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39700"/>
          <a:ext cx="1714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97"/>
  <sheetViews>
    <sheetView tabSelected="1" zoomScale="70" zoomScaleNormal="70" workbookViewId="0">
      <selection activeCell="P32" sqref="P32"/>
    </sheetView>
  </sheetViews>
  <sheetFormatPr defaultColWidth="11.42578125" defaultRowHeight="15" x14ac:dyDescent="0.25"/>
  <cols>
    <col min="1" max="1" width="15" customWidth="1"/>
    <col min="2" max="3" width="10.85546875" customWidth="1"/>
    <col min="4" max="4" width="15.5703125" customWidth="1"/>
    <col min="5" max="6" width="11" bestFit="1" customWidth="1"/>
    <col min="7" max="7" width="14.85546875" customWidth="1"/>
    <col min="8" max="11" width="11" bestFit="1" customWidth="1"/>
    <col min="12" max="12" width="13" customWidth="1"/>
    <col min="13" max="13" width="14.7109375" customWidth="1"/>
    <col min="14" max="14" width="11.42578125" customWidth="1"/>
    <col min="15" max="15" width="11" bestFit="1" customWidth="1"/>
    <col min="16" max="16" width="11.42578125" customWidth="1"/>
    <col min="17" max="18" width="11" bestFit="1" customWidth="1"/>
  </cols>
  <sheetData>
    <row r="1" spans="1:23" x14ac:dyDescent="0.25">
      <c r="A1" s="275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90"/>
    </row>
    <row r="2" spans="1:23" ht="48.95" customHeight="1" x14ac:dyDescent="0.25">
      <c r="A2" s="277"/>
      <c r="B2" s="278"/>
      <c r="C2" s="278"/>
      <c r="D2" s="279" t="s">
        <v>135</v>
      </c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80"/>
    </row>
    <row r="3" spans="1:23" ht="33" customHeight="1" x14ac:dyDescent="0.25">
      <c r="A3" s="277"/>
      <c r="B3" s="278"/>
      <c r="C3" s="278"/>
      <c r="D3" s="56" t="s">
        <v>138</v>
      </c>
      <c r="E3" s="57" t="s">
        <v>189</v>
      </c>
      <c r="F3" s="281" t="s">
        <v>124</v>
      </c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2"/>
    </row>
    <row r="4" spans="1:23" ht="18" customHeight="1" thickBot="1" x14ac:dyDescent="0.3">
      <c r="A4" s="277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89"/>
    </row>
    <row r="5" spans="1:23" ht="18" customHeight="1" x14ac:dyDescent="0.25">
      <c r="A5" s="244" t="s">
        <v>78</v>
      </c>
      <c r="B5" s="245"/>
      <c r="C5" s="296"/>
      <c r="D5" s="296"/>
      <c r="E5" s="296"/>
      <c r="F5" s="296"/>
      <c r="G5" s="296"/>
      <c r="H5" s="296"/>
      <c r="I5" s="296"/>
      <c r="J5" s="296"/>
      <c r="K5" s="296"/>
      <c r="L5" s="297"/>
      <c r="M5" s="298"/>
      <c r="N5" s="14"/>
      <c r="O5" s="291" t="s">
        <v>83</v>
      </c>
      <c r="P5" s="291"/>
      <c r="Q5" s="291"/>
      <c r="R5" s="292"/>
      <c r="V5" s="1"/>
    </row>
    <row r="6" spans="1:23" ht="18" customHeight="1" x14ac:dyDescent="0.25">
      <c r="A6" s="299" t="s">
        <v>79</v>
      </c>
      <c r="B6" s="300"/>
      <c r="C6" s="246"/>
      <c r="D6" s="246"/>
      <c r="E6" s="246"/>
      <c r="F6" s="246"/>
      <c r="G6" s="246"/>
      <c r="H6" s="246"/>
      <c r="I6" s="246"/>
      <c r="J6" s="246"/>
      <c r="K6" s="246"/>
      <c r="L6" s="247"/>
      <c r="M6" s="248"/>
      <c r="N6" s="14"/>
      <c r="O6" s="291"/>
      <c r="P6" s="291"/>
      <c r="Q6" s="291"/>
      <c r="R6" s="292"/>
      <c r="V6" s="1"/>
    </row>
    <row r="7" spans="1:23" ht="18" customHeight="1" x14ac:dyDescent="0.25">
      <c r="A7" s="299" t="s">
        <v>80</v>
      </c>
      <c r="B7" s="300"/>
      <c r="C7" s="246"/>
      <c r="D7" s="246"/>
      <c r="E7" s="246"/>
      <c r="F7" s="246"/>
      <c r="G7" s="246"/>
      <c r="H7" s="246"/>
      <c r="I7" s="246"/>
      <c r="J7" s="246"/>
      <c r="K7" s="246"/>
      <c r="L7" s="247"/>
      <c r="M7" s="248"/>
      <c r="N7" s="14"/>
      <c r="O7" s="301" t="s">
        <v>129</v>
      </c>
      <c r="P7" s="301"/>
      <c r="Q7" s="301"/>
      <c r="R7" s="302"/>
      <c r="V7" s="1"/>
    </row>
    <row r="8" spans="1:23" ht="18" customHeight="1" thickBot="1" x14ac:dyDescent="0.3">
      <c r="A8" s="323" t="s">
        <v>81</v>
      </c>
      <c r="B8" s="324"/>
      <c r="C8" s="293"/>
      <c r="D8" s="293"/>
      <c r="E8" s="293"/>
      <c r="F8" s="293"/>
      <c r="G8" s="293"/>
      <c r="H8" s="293"/>
      <c r="I8" s="293"/>
      <c r="J8" s="293"/>
      <c r="K8" s="293"/>
      <c r="L8" s="294"/>
      <c r="M8" s="295"/>
      <c r="N8" s="14"/>
      <c r="O8" s="314" t="s">
        <v>84</v>
      </c>
      <c r="P8" s="314"/>
      <c r="Q8" s="314"/>
      <c r="R8" s="315"/>
      <c r="S8" s="4"/>
      <c r="T8" s="1"/>
      <c r="U8" s="1"/>
      <c r="V8" s="1"/>
    </row>
    <row r="9" spans="1:23" ht="18" customHeight="1" x14ac:dyDescent="0.25">
      <c r="A9" s="283" t="s">
        <v>136</v>
      </c>
      <c r="B9" s="284"/>
      <c r="C9" s="284"/>
      <c r="D9" s="284"/>
      <c r="E9" s="284"/>
      <c r="F9" s="285"/>
      <c r="G9" s="303" t="s">
        <v>137</v>
      </c>
      <c r="H9" s="304"/>
      <c r="I9" s="304"/>
      <c r="J9" s="304"/>
      <c r="K9" s="304"/>
      <c r="L9" s="304"/>
      <c r="M9" s="305"/>
      <c r="N9" s="257" t="s">
        <v>175</v>
      </c>
      <c r="O9" s="258"/>
      <c r="P9" s="251" t="s">
        <v>174</v>
      </c>
      <c r="Q9" s="251"/>
      <c r="R9" s="252"/>
      <c r="S9" s="1"/>
      <c r="T9" s="1"/>
      <c r="U9" s="1"/>
      <c r="V9" s="1"/>
    </row>
    <row r="10" spans="1:23" ht="18" customHeight="1" x14ac:dyDescent="0.3">
      <c r="A10" s="286"/>
      <c r="B10" s="287"/>
      <c r="C10" s="287"/>
      <c r="D10" s="287"/>
      <c r="E10" s="287"/>
      <c r="F10" s="288"/>
      <c r="G10" s="306"/>
      <c r="H10" s="354"/>
      <c r="I10" s="354"/>
      <c r="J10" s="354"/>
      <c r="K10" s="354"/>
      <c r="L10" s="354"/>
      <c r="M10" s="307"/>
      <c r="N10" s="255" t="s">
        <v>176</v>
      </c>
      <c r="O10" s="256"/>
      <c r="P10" s="253" t="s">
        <v>179</v>
      </c>
      <c r="Q10" s="253"/>
      <c r="R10" s="254"/>
      <c r="S10" s="1"/>
      <c r="T10" s="1"/>
      <c r="U10" s="1"/>
      <c r="V10" s="1"/>
    </row>
    <row r="11" spans="1:23" ht="18" customHeight="1" x14ac:dyDescent="0.3">
      <c r="A11" s="249" t="s">
        <v>91</v>
      </c>
      <c r="B11" s="250"/>
      <c r="C11" s="15" t="s">
        <v>1</v>
      </c>
      <c r="D11" s="16" t="s">
        <v>2</v>
      </c>
      <c r="E11" s="16" t="s">
        <v>3</v>
      </c>
      <c r="F11" s="17" t="s">
        <v>4</v>
      </c>
      <c r="G11" s="306"/>
      <c r="H11" s="354"/>
      <c r="I11" s="354"/>
      <c r="J11" s="354"/>
      <c r="K11" s="354"/>
      <c r="L11" s="354"/>
      <c r="M11" s="307"/>
      <c r="N11" s="259"/>
      <c r="O11" s="260"/>
      <c r="P11" s="260"/>
      <c r="Q11" s="260"/>
      <c r="R11" s="261"/>
      <c r="S11" s="13"/>
      <c r="T11" s="1"/>
      <c r="U11" s="1"/>
      <c r="V11" s="1"/>
    </row>
    <row r="12" spans="1:23" ht="36.75" customHeight="1" x14ac:dyDescent="0.25">
      <c r="A12" s="240" t="s">
        <v>178</v>
      </c>
      <c r="B12" s="347"/>
      <c r="C12" s="349" t="s">
        <v>177</v>
      </c>
      <c r="D12" s="351"/>
      <c r="E12" s="356">
        <v>10</v>
      </c>
      <c r="F12" s="109">
        <f>D12*E12</f>
        <v>0</v>
      </c>
      <c r="G12" s="306"/>
      <c r="H12" s="354"/>
      <c r="I12" s="354"/>
      <c r="J12" s="354"/>
      <c r="K12" s="354"/>
      <c r="L12" s="354"/>
      <c r="M12" s="307"/>
      <c r="N12" s="71"/>
      <c r="O12" s="72"/>
      <c r="P12" s="72"/>
      <c r="Q12" s="72"/>
      <c r="R12" s="73"/>
      <c r="U12" s="1"/>
      <c r="V12" s="1"/>
      <c r="W12" s="1"/>
    </row>
    <row r="13" spans="1:23" ht="33" customHeight="1" x14ac:dyDescent="0.25">
      <c r="A13" s="240" t="s">
        <v>211</v>
      </c>
      <c r="B13" s="241"/>
      <c r="C13" s="350" t="s">
        <v>208</v>
      </c>
      <c r="D13" s="352"/>
      <c r="E13" s="356">
        <v>20</v>
      </c>
      <c r="F13" s="109">
        <f t="shared" ref="F13:F16" si="0">D13*E13</f>
        <v>0</v>
      </c>
      <c r="G13" s="306"/>
      <c r="H13" s="354"/>
      <c r="I13" s="354"/>
      <c r="J13" s="354"/>
      <c r="K13" s="354"/>
      <c r="L13" s="354"/>
      <c r="M13" s="307"/>
      <c r="N13" s="319" t="s">
        <v>173</v>
      </c>
      <c r="O13" s="320"/>
      <c r="P13" s="320"/>
      <c r="Q13" s="320"/>
      <c r="R13" s="321"/>
      <c r="U13" s="1"/>
      <c r="V13" s="1"/>
      <c r="W13" s="1"/>
    </row>
    <row r="14" spans="1:23" ht="33" customHeight="1" x14ac:dyDescent="0.25">
      <c r="A14" s="348" t="s">
        <v>212</v>
      </c>
      <c r="B14" s="347"/>
      <c r="C14" s="350" t="s">
        <v>215</v>
      </c>
      <c r="D14" s="352"/>
      <c r="E14" s="356">
        <v>45</v>
      </c>
      <c r="F14" s="109">
        <f t="shared" si="0"/>
        <v>0</v>
      </c>
      <c r="G14" s="306"/>
      <c r="H14" s="354"/>
      <c r="I14" s="354"/>
      <c r="J14" s="354"/>
      <c r="K14" s="354"/>
      <c r="L14" s="354"/>
      <c r="M14" s="307"/>
      <c r="N14" s="319"/>
      <c r="O14" s="320"/>
      <c r="P14" s="320"/>
      <c r="Q14" s="320"/>
      <c r="R14" s="321"/>
      <c r="U14" s="1"/>
      <c r="V14" s="1"/>
      <c r="W14" s="1"/>
    </row>
    <row r="15" spans="1:23" ht="33" customHeight="1" x14ac:dyDescent="0.25">
      <c r="A15" s="240" t="s">
        <v>213</v>
      </c>
      <c r="B15" s="241"/>
      <c r="C15" s="350" t="s">
        <v>216</v>
      </c>
      <c r="D15" s="353"/>
      <c r="E15" s="357">
        <v>25</v>
      </c>
      <c r="F15" s="109">
        <f t="shared" si="0"/>
        <v>0</v>
      </c>
      <c r="G15" s="306"/>
      <c r="H15" s="354"/>
      <c r="I15" s="354"/>
      <c r="J15" s="354"/>
      <c r="K15" s="354"/>
      <c r="L15" s="354"/>
      <c r="M15" s="307"/>
      <c r="N15" s="277"/>
      <c r="O15" s="355"/>
      <c r="P15" s="355"/>
      <c r="Q15" s="355"/>
      <c r="R15" s="289"/>
      <c r="U15" s="1"/>
      <c r="V15" s="1"/>
      <c r="W15" s="1"/>
    </row>
    <row r="16" spans="1:23" ht="33" customHeight="1" x14ac:dyDescent="0.25">
      <c r="A16" s="240" t="s">
        <v>214</v>
      </c>
      <c r="B16" s="241"/>
      <c r="C16" s="350" t="s">
        <v>217</v>
      </c>
      <c r="D16" s="352"/>
      <c r="E16" s="110">
        <v>15</v>
      </c>
      <c r="F16" s="109">
        <f t="shared" si="0"/>
        <v>0</v>
      </c>
      <c r="G16" s="306"/>
      <c r="H16" s="354"/>
      <c r="I16" s="354"/>
      <c r="J16" s="354"/>
      <c r="K16" s="354"/>
      <c r="L16" s="354"/>
      <c r="M16" s="307"/>
      <c r="N16" s="277"/>
      <c r="O16" s="355"/>
      <c r="P16" s="355"/>
      <c r="Q16" s="355"/>
      <c r="R16" s="289"/>
      <c r="U16" s="1"/>
    </row>
    <row r="17" spans="1:23" ht="18" customHeight="1" thickBot="1" x14ac:dyDescent="0.3">
      <c r="A17" s="267" t="s">
        <v>131</v>
      </c>
      <c r="B17" s="268"/>
      <c r="C17" s="108" t="s">
        <v>130</v>
      </c>
      <c r="D17" s="352"/>
      <c r="E17" s="118">
        <v>10</v>
      </c>
      <c r="F17" s="117">
        <f>D17*E17</f>
        <v>0</v>
      </c>
      <c r="G17" s="308"/>
      <c r="H17" s="309"/>
      <c r="I17" s="309"/>
      <c r="J17" s="309"/>
      <c r="K17" s="309"/>
      <c r="L17" s="309"/>
      <c r="M17" s="310"/>
      <c r="N17" s="277"/>
      <c r="O17" s="355"/>
      <c r="P17" s="355"/>
      <c r="Q17" s="355"/>
      <c r="R17" s="289"/>
      <c r="U17" s="1"/>
    </row>
    <row r="18" spans="1:23" ht="18" customHeight="1" thickBot="1" x14ac:dyDescent="0.3">
      <c r="A18" s="264"/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6"/>
      <c r="N18" s="277"/>
      <c r="O18" s="355"/>
      <c r="P18" s="355"/>
      <c r="Q18" s="355"/>
      <c r="R18" s="289"/>
      <c r="U18" s="1"/>
    </row>
    <row r="19" spans="1:23" ht="18" customHeight="1" thickBot="1" x14ac:dyDescent="0.3">
      <c r="A19" s="269" t="s">
        <v>165</v>
      </c>
      <c r="B19" s="270"/>
      <c r="C19" s="270"/>
      <c r="D19" s="270"/>
      <c r="E19" s="270"/>
      <c r="F19" s="270"/>
      <c r="G19" s="270"/>
      <c r="H19" s="270"/>
      <c r="I19" s="270"/>
      <c r="J19" s="271"/>
      <c r="K19" s="271"/>
      <c r="L19" s="271"/>
      <c r="M19" s="272"/>
      <c r="N19" s="277"/>
      <c r="O19" s="355"/>
      <c r="P19" s="355"/>
      <c r="Q19" s="355"/>
      <c r="R19" s="289"/>
      <c r="U19" s="1"/>
    </row>
    <row r="20" spans="1:23" ht="18" customHeight="1" thickBot="1" x14ac:dyDescent="0.3">
      <c r="A20" s="316"/>
      <c r="B20" s="317"/>
      <c r="C20" s="18" t="s">
        <v>1</v>
      </c>
      <c r="D20" s="19" t="s">
        <v>2</v>
      </c>
      <c r="E20" s="311"/>
      <c r="F20" s="312"/>
      <c r="G20" s="312"/>
      <c r="H20" s="312"/>
      <c r="I20" s="312"/>
      <c r="J20" s="312"/>
      <c r="K20" s="313"/>
      <c r="L20" s="20" t="s">
        <v>3</v>
      </c>
      <c r="M20" s="21" t="s">
        <v>4</v>
      </c>
      <c r="N20" s="277"/>
      <c r="O20" s="355"/>
      <c r="P20" s="355"/>
      <c r="Q20" s="355"/>
      <c r="R20" s="289"/>
      <c r="U20" s="1"/>
    </row>
    <row r="21" spans="1:23" ht="18" customHeight="1" x14ac:dyDescent="0.25">
      <c r="A21" s="217" t="s">
        <v>156</v>
      </c>
      <c r="B21" s="218"/>
      <c r="C21" s="22" t="s">
        <v>157</v>
      </c>
      <c r="D21" s="8"/>
      <c r="E21" s="230"/>
      <c r="F21" s="230"/>
      <c r="G21" s="230"/>
      <c r="H21" s="230"/>
      <c r="I21" s="230"/>
      <c r="J21" s="230"/>
      <c r="K21" s="230"/>
      <c r="L21" s="23">
        <v>5</v>
      </c>
      <c r="M21" s="24">
        <f t="shared" ref="M21:M25" si="1">D21*L21</f>
        <v>0</v>
      </c>
      <c r="N21" s="277"/>
      <c r="O21" s="355"/>
      <c r="P21" s="355"/>
      <c r="Q21" s="355"/>
      <c r="R21" s="289"/>
      <c r="U21" s="1"/>
    </row>
    <row r="22" spans="1:23" ht="18" customHeight="1" x14ac:dyDescent="0.25">
      <c r="A22" s="262" t="s">
        <v>158</v>
      </c>
      <c r="B22" s="263"/>
      <c r="C22" s="22" t="s">
        <v>159</v>
      </c>
      <c r="D22" s="6"/>
      <c r="E22" s="322"/>
      <c r="F22" s="322"/>
      <c r="G22" s="322"/>
      <c r="H22" s="322"/>
      <c r="I22" s="322"/>
      <c r="J22" s="322"/>
      <c r="K22" s="322"/>
      <c r="L22" s="23">
        <v>5</v>
      </c>
      <c r="M22" s="25">
        <f t="shared" si="1"/>
        <v>0</v>
      </c>
      <c r="N22" s="277"/>
      <c r="O22" s="355"/>
      <c r="P22" s="355"/>
      <c r="Q22" s="355"/>
      <c r="R22" s="289"/>
      <c r="U22" s="1"/>
    </row>
    <row r="23" spans="1:23" ht="18" customHeight="1" x14ac:dyDescent="0.25">
      <c r="A23" s="262" t="s">
        <v>160</v>
      </c>
      <c r="B23" s="263"/>
      <c r="C23" s="22" t="s">
        <v>161</v>
      </c>
      <c r="D23" s="6"/>
      <c r="E23" s="322"/>
      <c r="F23" s="322"/>
      <c r="G23" s="322"/>
      <c r="H23" s="322"/>
      <c r="I23" s="322"/>
      <c r="J23" s="322"/>
      <c r="K23" s="322"/>
      <c r="L23" s="23">
        <v>5</v>
      </c>
      <c r="M23" s="25">
        <f t="shared" si="1"/>
        <v>0</v>
      </c>
      <c r="N23" s="277"/>
      <c r="O23" s="355"/>
      <c r="P23" s="355"/>
      <c r="Q23" s="355"/>
      <c r="R23" s="289"/>
      <c r="U23" s="1"/>
    </row>
    <row r="24" spans="1:23" ht="18" customHeight="1" x14ac:dyDescent="0.25">
      <c r="A24" s="262" t="s">
        <v>162</v>
      </c>
      <c r="B24" s="263"/>
      <c r="C24" s="22" t="s">
        <v>163</v>
      </c>
      <c r="D24" s="6"/>
      <c r="E24" s="322"/>
      <c r="F24" s="322"/>
      <c r="G24" s="322"/>
      <c r="H24" s="322"/>
      <c r="I24" s="322"/>
      <c r="J24" s="322"/>
      <c r="K24" s="322"/>
      <c r="L24" s="23">
        <v>5</v>
      </c>
      <c r="M24" s="25">
        <f t="shared" si="1"/>
        <v>0</v>
      </c>
      <c r="N24" s="277"/>
      <c r="O24" s="355"/>
      <c r="P24" s="355"/>
      <c r="Q24" s="355"/>
      <c r="R24" s="289"/>
      <c r="U24" s="1"/>
    </row>
    <row r="25" spans="1:23" ht="18" customHeight="1" thickBot="1" x14ac:dyDescent="0.3">
      <c r="A25" s="231" t="s">
        <v>193</v>
      </c>
      <c r="B25" s="232"/>
      <c r="C25" s="26" t="s">
        <v>164</v>
      </c>
      <c r="D25" s="7"/>
      <c r="E25" s="329"/>
      <c r="F25" s="329"/>
      <c r="G25" s="329"/>
      <c r="H25" s="329"/>
      <c r="I25" s="329"/>
      <c r="J25" s="329"/>
      <c r="K25" s="329"/>
      <c r="L25" s="23">
        <v>5</v>
      </c>
      <c r="M25" s="27">
        <f t="shared" si="1"/>
        <v>0</v>
      </c>
      <c r="N25" s="316"/>
      <c r="O25" s="317"/>
      <c r="P25" s="317"/>
      <c r="Q25" s="317"/>
      <c r="R25" s="318"/>
    </row>
    <row r="26" spans="1:23" ht="18" customHeight="1" thickBot="1" x14ac:dyDescent="0.3">
      <c r="A26" s="330" t="s">
        <v>168</v>
      </c>
      <c r="B26" s="331"/>
      <c r="C26" s="331"/>
      <c r="D26" s="331"/>
      <c r="E26" s="332"/>
      <c r="F26" s="325" t="s">
        <v>167</v>
      </c>
      <c r="G26" s="326"/>
      <c r="H26" s="326"/>
      <c r="I26" s="326"/>
      <c r="J26" s="326"/>
      <c r="K26" s="326"/>
      <c r="L26" s="327"/>
      <c r="M26" s="328"/>
      <c r="N26" s="333" t="s">
        <v>169</v>
      </c>
      <c r="O26" s="334"/>
      <c r="P26" s="334"/>
      <c r="Q26" s="334"/>
      <c r="R26" s="335"/>
    </row>
    <row r="27" spans="1:23" ht="18" customHeight="1" thickBot="1" x14ac:dyDescent="0.3">
      <c r="A27" s="58" t="s">
        <v>170</v>
      </c>
      <c r="B27" s="59" t="s">
        <v>1</v>
      </c>
      <c r="C27" s="59" t="s">
        <v>2</v>
      </c>
      <c r="D27" s="59" t="s">
        <v>3</v>
      </c>
      <c r="E27" s="60" t="s">
        <v>4</v>
      </c>
      <c r="F27" s="124" t="s">
        <v>170</v>
      </c>
      <c r="G27" s="125"/>
      <c r="H27" s="34" t="s">
        <v>1</v>
      </c>
      <c r="I27" s="29" t="s">
        <v>2</v>
      </c>
      <c r="J27" s="35" t="s">
        <v>195</v>
      </c>
      <c r="K27" s="19" t="s">
        <v>196</v>
      </c>
      <c r="L27" s="136"/>
      <c r="M27" s="140"/>
      <c r="N27" s="18" t="s">
        <v>172</v>
      </c>
      <c r="O27" s="28" t="s">
        <v>1</v>
      </c>
      <c r="P27" s="28" t="s">
        <v>2</v>
      </c>
      <c r="Q27" s="28" t="s">
        <v>3</v>
      </c>
      <c r="R27" s="29" t="s">
        <v>4</v>
      </c>
    </row>
    <row r="28" spans="1:23" ht="18" customHeight="1" x14ac:dyDescent="0.25">
      <c r="A28" s="30" t="s">
        <v>93</v>
      </c>
      <c r="B28" s="31">
        <v>4100</v>
      </c>
      <c r="C28" s="9"/>
      <c r="D28" s="32">
        <v>0.56000000000000005</v>
      </c>
      <c r="E28" s="33">
        <f>C28*D28</f>
        <v>0</v>
      </c>
      <c r="F28" s="126" t="s">
        <v>152</v>
      </c>
      <c r="G28" s="127"/>
      <c r="H28" s="31">
        <v>4114</v>
      </c>
      <c r="I28" s="9"/>
      <c r="J28" s="36">
        <v>2.25</v>
      </c>
      <c r="K28" s="36">
        <f>I28*J28</f>
        <v>0</v>
      </c>
      <c r="L28" s="138"/>
      <c r="M28" s="139"/>
      <c r="N28" s="30" t="s">
        <v>93</v>
      </c>
      <c r="O28" s="31">
        <v>4200</v>
      </c>
      <c r="P28" s="9"/>
      <c r="Q28" s="36">
        <v>0.4</v>
      </c>
      <c r="R28" s="37">
        <f>P28*Q28</f>
        <v>0</v>
      </c>
    </row>
    <row r="29" spans="1:23" ht="18" customHeight="1" x14ac:dyDescent="0.25">
      <c r="A29" s="30" t="s">
        <v>96</v>
      </c>
      <c r="B29" s="31">
        <v>4101</v>
      </c>
      <c r="C29" s="9"/>
      <c r="D29" s="32">
        <v>0.56000000000000005</v>
      </c>
      <c r="E29" s="38">
        <f t="shared" ref="E29:E34" si="2">C29*D29</f>
        <v>0</v>
      </c>
      <c r="F29" s="128" t="s">
        <v>94</v>
      </c>
      <c r="G29" s="123"/>
      <c r="H29" s="31">
        <v>4109</v>
      </c>
      <c r="I29" s="9"/>
      <c r="J29" s="39">
        <v>2.25</v>
      </c>
      <c r="K29" s="36">
        <f t="shared" ref="K29:K34" si="3">I29*J29</f>
        <v>0</v>
      </c>
      <c r="L29" s="134"/>
      <c r="M29" s="137"/>
      <c r="N29" s="30" t="s">
        <v>96</v>
      </c>
      <c r="O29" s="31">
        <v>4201</v>
      </c>
      <c r="P29" s="9"/>
      <c r="Q29" s="36">
        <v>0.4</v>
      </c>
      <c r="R29" s="37">
        <f t="shared" ref="R29:R34" si="4">P29*Q29</f>
        <v>0</v>
      </c>
    </row>
    <row r="30" spans="1:23" ht="18" customHeight="1" x14ac:dyDescent="0.25">
      <c r="A30" s="30" t="s">
        <v>98</v>
      </c>
      <c r="B30" s="31">
        <v>4102</v>
      </c>
      <c r="C30" s="9"/>
      <c r="D30" s="32">
        <v>0.56000000000000005</v>
      </c>
      <c r="E30" s="38">
        <f t="shared" si="2"/>
        <v>0</v>
      </c>
      <c r="F30" s="128" t="s">
        <v>153</v>
      </c>
      <c r="G30" s="123"/>
      <c r="H30" s="31">
        <v>4115</v>
      </c>
      <c r="I30" s="9"/>
      <c r="J30" s="39">
        <v>2.25</v>
      </c>
      <c r="K30" s="36">
        <f t="shared" si="3"/>
        <v>0</v>
      </c>
      <c r="L30" s="134"/>
      <c r="M30" s="137"/>
      <c r="N30" s="30" t="s">
        <v>98</v>
      </c>
      <c r="O30" s="31">
        <v>4202</v>
      </c>
      <c r="P30" s="9"/>
      <c r="Q30" s="36">
        <v>0.4</v>
      </c>
      <c r="R30" s="37">
        <f t="shared" si="4"/>
        <v>0</v>
      </c>
    </row>
    <row r="31" spans="1:23" ht="18" customHeight="1" x14ac:dyDescent="0.25">
      <c r="A31" s="30" t="s">
        <v>101</v>
      </c>
      <c r="B31" s="31">
        <v>4103</v>
      </c>
      <c r="C31" s="9"/>
      <c r="D31" s="32">
        <v>0.56000000000000005</v>
      </c>
      <c r="E31" s="38">
        <f t="shared" si="2"/>
        <v>0</v>
      </c>
      <c r="F31" s="128" t="s">
        <v>171</v>
      </c>
      <c r="G31" s="123"/>
      <c r="H31" s="31">
        <v>4110</v>
      </c>
      <c r="I31" s="9"/>
      <c r="J31" s="39">
        <v>2.25</v>
      </c>
      <c r="K31" s="36">
        <f t="shared" si="3"/>
        <v>0</v>
      </c>
      <c r="L31" s="134"/>
      <c r="M31" s="137"/>
      <c r="N31" s="30" t="s">
        <v>101</v>
      </c>
      <c r="O31" s="31">
        <v>4203</v>
      </c>
      <c r="P31" s="9"/>
      <c r="Q31" s="36">
        <v>0.4</v>
      </c>
      <c r="R31" s="37">
        <f t="shared" si="4"/>
        <v>0</v>
      </c>
      <c r="T31" s="1"/>
      <c r="U31" s="1"/>
      <c r="V31" s="1"/>
      <c r="W31" s="1"/>
    </row>
    <row r="32" spans="1:23" ht="18" customHeight="1" x14ac:dyDescent="0.25">
      <c r="A32" s="30" t="s">
        <v>104</v>
      </c>
      <c r="B32" s="31">
        <v>4104</v>
      </c>
      <c r="C32" s="9"/>
      <c r="D32" s="32">
        <v>0.56000000000000005</v>
      </c>
      <c r="E32" s="38">
        <f t="shared" si="2"/>
        <v>0</v>
      </c>
      <c r="F32" s="128" t="s">
        <v>99</v>
      </c>
      <c r="G32" s="123"/>
      <c r="H32" s="31">
        <v>4111</v>
      </c>
      <c r="I32" s="9"/>
      <c r="J32" s="39">
        <v>2.25</v>
      </c>
      <c r="K32" s="36">
        <f t="shared" si="3"/>
        <v>0</v>
      </c>
      <c r="L32" s="134"/>
      <c r="M32" s="137"/>
      <c r="N32" s="30" t="s">
        <v>104</v>
      </c>
      <c r="O32" s="31">
        <v>4204</v>
      </c>
      <c r="P32" s="9"/>
      <c r="Q32" s="36">
        <v>0.4</v>
      </c>
      <c r="R32" s="37">
        <f t="shared" si="4"/>
        <v>0</v>
      </c>
      <c r="T32" s="1"/>
      <c r="U32" s="1"/>
      <c r="V32" s="1"/>
      <c r="W32" s="1"/>
    </row>
    <row r="33" spans="1:23" ht="18" customHeight="1" x14ac:dyDescent="0.25">
      <c r="A33" s="30" t="s">
        <v>107</v>
      </c>
      <c r="B33" s="31">
        <v>4105</v>
      </c>
      <c r="C33" s="9"/>
      <c r="D33" s="32">
        <v>0.56000000000000005</v>
      </c>
      <c r="E33" s="38">
        <f t="shared" si="2"/>
        <v>0</v>
      </c>
      <c r="F33" s="128" t="s">
        <v>102</v>
      </c>
      <c r="G33" s="123"/>
      <c r="H33" s="31">
        <v>4112</v>
      </c>
      <c r="I33" s="9"/>
      <c r="J33" s="39">
        <v>2.25</v>
      </c>
      <c r="K33" s="36">
        <f t="shared" si="3"/>
        <v>0</v>
      </c>
      <c r="L33" s="134"/>
      <c r="M33" s="137"/>
      <c r="N33" s="30" t="s">
        <v>107</v>
      </c>
      <c r="O33" s="31">
        <v>4205</v>
      </c>
      <c r="P33" s="9"/>
      <c r="Q33" s="36">
        <v>0.4</v>
      </c>
      <c r="R33" s="37">
        <f t="shared" si="4"/>
        <v>0</v>
      </c>
      <c r="T33" s="1"/>
      <c r="U33" s="1"/>
      <c r="V33" s="1"/>
      <c r="W33" s="1"/>
    </row>
    <row r="34" spans="1:23" ht="18" customHeight="1" x14ac:dyDescent="0.25">
      <c r="A34" s="30" t="s">
        <v>109</v>
      </c>
      <c r="B34" s="31">
        <v>4106</v>
      </c>
      <c r="C34" s="9"/>
      <c r="D34" s="32">
        <v>0.56000000000000005</v>
      </c>
      <c r="E34" s="38">
        <f t="shared" si="2"/>
        <v>0</v>
      </c>
      <c r="F34" s="120" t="s">
        <v>105</v>
      </c>
      <c r="G34" s="121"/>
      <c r="H34" s="102">
        <v>4113</v>
      </c>
      <c r="I34" s="106"/>
      <c r="J34" s="100">
        <v>2.25</v>
      </c>
      <c r="K34" s="36">
        <f t="shared" si="3"/>
        <v>0</v>
      </c>
      <c r="L34" s="134"/>
      <c r="M34" s="137"/>
      <c r="N34" s="30" t="s">
        <v>109</v>
      </c>
      <c r="O34" s="31">
        <v>4206</v>
      </c>
      <c r="P34" s="9"/>
      <c r="Q34" s="36">
        <v>0.4</v>
      </c>
      <c r="R34" s="37">
        <f t="shared" si="4"/>
        <v>0</v>
      </c>
      <c r="T34" s="1"/>
      <c r="U34" s="1"/>
      <c r="V34" s="1"/>
      <c r="W34" s="1"/>
    </row>
    <row r="35" spans="1:23" ht="18" customHeight="1" x14ac:dyDescent="0.25">
      <c r="A35" s="30" t="s">
        <v>110</v>
      </c>
      <c r="B35" s="31">
        <v>4107</v>
      </c>
      <c r="C35" s="9"/>
      <c r="D35" s="32">
        <v>0.56000000000000005</v>
      </c>
      <c r="E35" s="38">
        <f>C35*D35</f>
        <v>0</v>
      </c>
      <c r="F35" s="122" t="s">
        <v>184</v>
      </c>
      <c r="G35" s="123"/>
      <c r="H35" s="101">
        <v>4116</v>
      </c>
      <c r="I35" s="106"/>
      <c r="J35" s="132">
        <v>10</v>
      </c>
      <c r="K35" s="36">
        <f>I35*J35</f>
        <v>0</v>
      </c>
      <c r="L35" s="134"/>
      <c r="M35" s="137"/>
      <c r="N35" s="30" t="s">
        <v>110</v>
      </c>
      <c r="O35" s="31">
        <v>4207</v>
      </c>
      <c r="P35" s="9"/>
      <c r="Q35" s="36">
        <v>0.4</v>
      </c>
      <c r="R35" s="37">
        <f>P35*Q35</f>
        <v>0</v>
      </c>
      <c r="T35" s="1"/>
      <c r="U35" s="1"/>
      <c r="V35" s="1"/>
      <c r="W35" s="1"/>
    </row>
    <row r="36" spans="1:23" ht="18" customHeight="1" thickBot="1" x14ac:dyDescent="0.3">
      <c r="A36" s="103" t="s">
        <v>111</v>
      </c>
      <c r="B36" s="104">
        <v>4108</v>
      </c>
      <c r="C36" s="105"/>
      <c r="D36" s="32">
        <v>0.56000000000000005</v>
      </c>
      <c r="E36" s="43">
        <f>C36*D36</f>
        <v>0</v>
      </c>
      <c r="F36" s="122" t="s">
        <v>185</v>
      </c>
      <c r="G36" s="123"/>
      <c r="H36" s="101">
        <v>4117</v>
      </c>
      <c r="I36" s="106"/>
      <c r="J36" s="132">
        <v>10</v>
      </c>
      <c r="K36" s="36">
        <f>I36*J36</f>
        <v>0</v>
      </c>
      <c r="L36" s="134"/>
      <c r="M36" s="135"/>
      <c r="N36" s="103" t="s">
        <v>111</v>
      </c>
      <c r="O36" s="104">
        <v>4208</v>
      </c>
      <c r="P36" s="105"/>
      <c r="Q36" s="41">
        <v>0.4</v>
      </c>
      <c r="R36" s="42">
        <f>P36*Q36</f>
        <v>0</v>
      </c>
      <c r="T36" s="1"/>
      <c r="U36" s="1"/>
      <c r="V36" s="1"/>
      <c r="W36" s="1"/>
    </row>
    <row r="37" spans="1:23" ht="18" customHeight="1" x14ac:dyDescent="0.25">
      <c r="A37" s="163"/>
      <c r="B37" s="163"/>
      <c r="C37" s="163"/>
      <c r="D37" s="163"/>
      <c r="E37" s="164"/>
      <c r="F37" s="122" t="s">
        <v>186</v>
      </c>
      <c r="G37" s="123"/>
      <c r="H37" s="101">
        <v>4118</v>
      </c>
      <c r="I37" s="106"/>
      <c r="J37" s="132">
        <v>10</v>
      </c>
      <c r="K37" s="36">
        <f>I37*J37</f>
        <v>0</v>
      </c>
      <c r="L37" s="134"/>
      <c r="M37" s="135"/>
      <c r="N37" s="162"/>
      <c r="O37" s="163"/>
      <c r="P37" s="163"/>
      <c r="Q37" s="163"/>
      <c r="R37" s="164"/>
      <c r="T37" s="1"/>
      <c r="U37" s="1"/>
      <c r="V37" s="1"/>
      <c r="W37" s="1"/>
    </row>
    <row r="38" spans="1:23" ht="18" customHeight="1" thickBot="1" x14ac:dyDescent="0.3">
      <c r="A38" s="151"/>
      <c r="B38" s="151"/>
      <c r="C38" s="151"/>
      <c r="D38" s="151"/>
      <c r="E38" s="150"/>
      <c r="F38" s="336" t="s">
        <v>187</v>
      </c>
      <c r="G38" s="337"/>
      <c r="H38" s="40">
        <v>4119</v>
      </c>
      <c r="I38" s="107"/>
      <c r="J38" s="133">
        <v>10</v>
      </c>
      <c r="K38" s="36">
        <f>I38*J38</f>
        <v>0</v>
      </c>
      <c r="L38" s="134"/>
      <c r="M38" s="135"/>
      <c r="N38" s="165"/>
      <c r="O38" s="151"/>
      <c r="P38" s="151"/>
      <c r="Q38" s="151"/>
      <c r="R38" s="150"/>
      <c r="S38" s="2"/>
      <c r="T38" s="1"/>
      <c r="U38" s="1"/>
      <c r="V38" s="1"/>
      <c r="W38" s="1"/>
    </row>
    <row r="39" spans="1:23" ht="18" customHeight="1" thickBot="1" x14ac:dyDescent="0.3">
      <c r="A39" s="151"/>
      <c r="B39" s="151"/>
      <c r="C39" s="151"/>
      <c r="D39" s="151"/>
      <c r="E39" s="151"/>
      <c r="F39" s="142"/>
      <c r="G39" s="115"/>
      <c r="H39" s="115"/>
      <c r="I39" s="115"/>
      <c r="J39" s="115"/>
      <c r="K39" s="142"/>
      <c r="L39" s="141"/>
      <c r="M39" s="135"/>
      <c r="N39" s="165"/>
      <c r="O39" s="151"/>
      <c r="P39" s="151"/>
      <c r="Q39" s="151"/>
      <c r="R39" s="150"/>
      <c r="S39" s="2"/>
      <c r="T39" s="1"/>
      <c r="U39" s="1"/>
      <c r="V39" s="1"/>
      <c r="W39" s="1"/>
    </row>
    <row r="40" spans="1:23" ht="18" customHeight="1" thickBot="1" x14ac:dyDescent="0.3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6"/>
    </row>
    <row r="41" spans="1:23" ht="18" customHeight="1" thickBot="1" x14ac:dyDescent="0.3">
      <c r="A41" s="219" t="s">
        <v>166</v>
      </c>
      <c r="B41" s="220"/>
      <c r="C41" s="220"/>
      <c r="D41" s="220"/>
      <c r="E41" s="220"/>
      <c r="F41" s="220"/>
      <c r="G41" s="220"/>
      <c r="H41" s="221"/>
      <c r="I41" s="186" t="s">
        <v>112</v>
      </c>
      <c r="J41" s="187"/>
      <c r="K41" s="187"/>
      <c r="L41" s="187"/>
      <c r="M41" s="187"/>
      <c r="N41" s="187"/>
      <c r="O41" s="187"/>
      <c r="P41" s="187"/>
      <c r="Q41" s="187"/>
      <c r="R41" s="189"/>
    </row>
    <row r="42" spans="1:23" ht="18" customHeight="1" thickBot="1" x14ac:dyDescent="0.3">
      <c r="A42" s="237" t="s">
        <v>113</v>
      </c>
      <c r="B42" s="44" t="s">
        <v>126</v>
      </c>
      <c r="C42" s="45" t="s">
        <v>127</v>
      </c>
      <c r="D42" s="45" t="s">
        <v>128</v>
      </c>
      <c r="E42" s="233" t="s">
        <v>113</v>
      </c>
      <c r="F42" s="44" t="s">
        <v>126</v>
      </c>
      <c r="G42" s="45" t="s">
        <v>127</v>
      </c>
      <c r="H42" s="46" t="s">
        <v>128</v>
      </c>
      <c r="I42" s="186" t="s">
        <v>91</v>
      </c>
      <c r="J42" s="187"/>
      <c r="K42" s="187"/>
      <c r="L42" s="187"/>
      <c r="M42" s="187"/>
      <c r="N42" s="188"/>
      <c r="O42" s="61" t="s">
        <v>1</v>
      </c>
      <c r="P42" s="61" t="s">
        <v>2</v>
      </c>
      <c r="Q42" s="61" t="s">
        <v>3</v>
      </c>
      <c r="R42" s="62" t="s">
        <v>4</v>
      </c>
    </row>
    <row r="43" spans="1:23" ht="18" customHeight="1" thickBot="1" x14ac:dyDescent="0.3">
      <c r="A43" s="238"/>
      <c r="B43" s="47">
        <v>3.8</v>
      </c>
      <c r="C43" s="48">
        <v>13.25</v>
      </c>
      <c r="D43" s="48">
        <v>24.85</v>
      </c>
      <c r="E43" s="234"/>
      <c r="F43" s="47">
        <v>3.8</v>
      </c>
      <c r="G43" s="48">
        <v>13.25</v>
      </c>
      <c r="H43" s="49">
        <v>24.85</v>
      </c>
      <c r="I43" s="207" t="s">
        <v>202</v>
      </c>
      <c r="J43" s="208"/>
      <c r="K43" s="208"/>
      <c r="L43" s="208"/>
      <c r="M43" s="208"/>
      <c r="N43" s="209"/>
      <c r="O43" s="31">
        <v>9070</v>
      </c>
      <c r="P43" s="9"/>
      <c r="Q43" s="32">
        <v>11</v>
      </c>
      <c r="R43" s="50">
        <f>P43*Q43</f>
        <v>0</v>
      </c>
    </row>
    <row r="44" spans="1:23" ht="18" customHeight="1" thickBot="1" x14ac:dyDescent="0.3">
      <c r="A44" s="239"/>
      <c r="B44" s="219" t="s">
        <v>114</v>
      </c>
      <c r="C44" s="220"/>
      <c r="D44" s="221"/>
      <c r="E44" s="235"/>
      <c r="F44" s="219" t="s">
        <v>114</v>
      </c>
      <c r="G44" s="220"/>
      <c r="H44" s="221"/>
      <c r="I44" s="177" t="s">
        <v>115</v>
      </c>
      <c r="J44" s="178"/>
      <c r="K44" s="178"/>
      <c r="L44" s="178"/>
      <c r="M44" s="178"/>
      <c r="N44" s="179"/>
      <c r="O44" s="31">
        <v>9080</v>
      </c>
      <c r="P44" s="9"/>
      <c r="Q44" s="32">
        <v>81.2</v>
      </c>
      <c r="R44" s="50">
        <f t="shared" ref="R44:R50" si="5">P44*Q44</f>
        <v>0</v>
      </c>
    </row>
    <row r="45" spans="1:23" ht="18" customHeight="1" x14ac:dyDescent="0.25">
      <c r="A45" s="51">
        <v>1</v>
      </c>
      <c r="B45" s="9"/>
      <c r="C45" s="9"/>
      <c r="D45" s="9"/>
      <c r="E45" s="53">
        <v>27</v>
      </c>
      <c r="F45" s="9"/>
      <c r="G45" s="9"/>
      <c r="H45" s="12"/>
      <c r="I45" s="177" t="s">
        <v>116</v>
      </c>
      <c r="J45" s="178"/>
      <c r="K45" s="178"/>
      <c r="L45" s="178"/>
      <c r="M45" s="178"/>
      <c r="N45" s="179"/>
      <c r="O45" s="54" t="s">
        <v>117</v>
      </c>
      <c r="P45" s="9"/>
      <c r="Q45" s="32">
        <v>27</v>
      </c>
      <c r="R45" s="50">
        <f t="shared" si="5"/>
        <v>0</v>
      </c>
    </row>
    <row r="46" spans="1:23" ht="18" customHeight="1" x14ac:dyDescent="0.25">
      <c r="A46" s="52">
        <v>2</v>
      </c>
      <c r="B46" s="9"/>
      <c r="C46" s="9"/>
      <c r="D46" s="9"/>
      <c r="E46" s="53">
        <v>28</v>
      </c>
      <c r="F46" s="9"/>
      <c r="G46" s="9"/>
      <c r="H46" s="12"/>
      <c r="I46" s="177" t="s">
        <v>118</v>
      </c>
      <c r="J46" s="178"/>
      <c r="K46" s="178"/>
      <c r="L46" s="178"/>
      <c r="M46" s="178"/>
      <c r="N46" s="179"/>
      <c r="O46" s="54" t="s">
        <v>119</v>
      </c>
      <c r="P46" s="9"/>
      <c r="Q46" s="32">
        <v>27</v>
      </c>
      <c r="R46" s="50">
        <f t="shared" si="5"/>
        <v>0</v>
      </c>
    </row>
    <row r="47" spans="1:23" ht="18" customHeight="1" x14ac:dyDescent="0.25">
      <c r="A47" s="52">
        <v>3</v>
      </c>
      <c r="B47" s="9"/>
      <c r="C47" s="9"/>
      <c r="D47" s="9"/>
      <c r="E47" s="53">
        <v>29</v>
      </c>
      <c r="F47" s="9"/>
      <c r="G47" s="9"/>
      <c r="H47" s="12"/>
      <c r="I47" s="177" t="s">
        <v>203</v>
      </c>
      <c r="J47" s="178"/>
      <c r="K47" s="178"/>
      <c r="L47" s="178"/>
      <c r="M47" s="178"/>
      <c r="N47" s="179"/>
      <c r="O47" s="54" t="s">
        <v>120</v>
      </c>
      <c r="P47" s="9"/>
      <c r="Q47" s="32">
        <v>27</v>
      </c>
      <c r="R47" s="50">
        <f t="shared" si="5"/>
        <v>0</v>
      </c>
    </row>
    <row r="48" spans="1:23" ht="18" customHeight="1" x14ac:dyDescent="0.25">
      <c r="A48" s="52">
        <v>4</v>
      </c>
      <c r="B48" s="9"/>
      <c r="C48" s="9"/>
      <c r="D48" s="9"/>
      <c r="E48" s="53">
        <v>30</v>
      </c>
      <c r="F48" s="9"/>
      <c r="G48" s="9"/>
      <c r="H48" s="12"/>
      <c r="I48" s="177" t="s">
        <v>204</v>
      </c>
      <c r="J48" s="178"/>
      <c r="K48" s="178"/>
      <c r="L48" s="178"/>
      <c r="M48" s="178"/>
      <c r="N48" s="179"/>
      <c r="O48" s="31">
        <v>9081</v>
      </c>
      <c r="P48" s="9"/>
      <c r="Q48" s="32">
        <v>57.45</v>
      </c>
      <c r="R48" s="50">
        <f t="shared" si="5"/>
        <v>0</v>
      </c>
    </row>
    <row r="49" spans="1:23" ht="18" customHeight="1" x14ac:dyDescent="0.25">
      <c r="A49" s="52">
        <v>5</v>
      </c>
      <c r="B49" s="9"/>
      <c r="C49" s="9"/>
      <c r="D49" s="9"/>
      <c r="E49" s="53">
        <v>31</v>
      </c>
      <c r="F49" s="9"/>
      <c r="G49" s="9"/>
      <c r="H49" s="12"/>
      <c r="I49" s="177" t="s">
        <v>116</v>
      </c>
      <c r="J49" s="178"/>
      <c r="K49" s="178"/>
      <c r="L49" s="178"/>
      <c r="M49" s="178"/>
      <c r="N49" s="179"/>
      <c r="O49" s="54" t="s">
        <v>121</v>
      </c>
      <c r="P49" s="9"/>
      <c r="Q49" s="32">
        <v>19.149999999999999</v>
      </c>
      <c r="R49" s="50">
        <f t="shared" si="5"/>
        <v>0</v>
      </c>
    </row>
    <row r="50" spans="1:23" ht="18" customHeight="1" x14ac:dyDescent="0.25">
      <c r="A50" s="52">
        <v>6</v>
      </c>
      <c r="B50" s="9"/>
      <c r="C50" s="9"/>
      <c r="D50" s="9"/>
      <c r="E50" s="53">
        <v>32</v>
      </c>
      <c r="F50" s="9"/>
      <c r="G50" s="9"/>
      <c r="H50" s="12"/>
      <c r="I50" s="177" t="s">
        <v>118</v>
      </c>
      <c r="J50" s="178"/>
      <c r="K50" s="178"/>
      <c r="L50" s="178"/>
      <c r="M50" s="178"/>
      <c r="N50" s="179"/>
      <c r="O50" s="54" t="s">
        <v>122</v>
      </c>
      <c r="P50" s="9"/>
      <c r="Q50" s="32">
        <v>19.149999999999999</v>
      </c>
      <c r="R50" s="50">
        <f t="shared" si="5"/>
        <v>0</v>
      </c>
    </row>
    <row r="51" spans="1:23" ht="18" customHeight="1" thickBot="1" x14ac:dyDescent="0.3">
      <c r="A51" s="52">
        <v>7</v>
      </c>
      <c r="B51" s="9"/>
      <c r="C51" s="9"/>
      <c r="D51" s="9"/>
      <c r="E51" s="53">
        <v>33</v>
      </c>
      <c r="F51" s="9"/>
      <c r="G51" s="9"/>
      <c r="H51" s="12"/>
      <c r="I51" s="201" t="s">
        <v>203</v>
      </c>
      <c r="J51" s="202"/>
      <c r="K51" s="202"/>
      <c r="L51" s="202"/>
      <c r="M51" s="202"/>
      <c r="N51" s="203"/>
      <c r="O51" s="159" t="s">
        <v>123</v>
      </c>
      <c r="P51" s="107"/>
      <c r="Q51" s="160">
        <v>19.149999999999999</v>
      </c>
      <c r="R51" s="50">
        <f>P51*Q51</f>
        <v>0</v>
      </c>
    </row>
    <row r="52" spans="1:23" ht="18" customHeight="1" x14ac:dyDescent="0.25">
      <c r="A52" s="52">
        <v>8</v>
      </c>
      <c r="B52" s="9"/>
      <c r="C52" s="9"/>
      <c r="D52" s="9"/>
      <c r="E52" s="53">
        <v>34</v>
      </c>
      <c r="F52" s="9"/>
      <c r="G52" s="9"/>
      <c r="H52" s="211"/>
      <c r="I52" s="214"/>
      <c r="J52" s="142"/>
      <c r="K52" s="142"/>
      <c r="L52" s="142"/>
      <c r="M52" s="142"/>
      <c r="N52" s="142"/>
      <c r="O52" s="142"/>
      <c r="P52" s="212"/>
      <c r="Q52" s="142"/>
      <c r="R52" s="215"/>
    </row>
    <row r="53" spans="1:23" ht="18" customHeight="1" x14ac:dyDescent="0.25">
      <c r="A53" s="52">
        <v>9</v>
      </c>
      <c r="B53" s="9"/>
      <c r="C53" s="9"/>
      <c r="D53" s="9"/>
      <c r="E53" s="53">
        <v>35</v>
      </c>
      <c r="F53" s="9"/>
      <c r="G53" s="9"/>
      <c r="H53" s="211"/>
      <c r="I53" s="165"/>
      <c r="J53" s="166" t="s">
        <v>209</v>
      </c>
      <c r="K53" s="115"/>
      <c r="L53" s="115"/>
      <c r="M53" s="115"/>
      <c r="N53" s="115"/>
      <c r="O53" s="115"/>
      <c r="P53" s="213"/>
      <c r="Q53" s="115"/>
      <c r="R53" s="156"/>
    </row>
    <row r="54" spans="1:23" ht="18" customHeight="1" x14ac:dyDescent="0.25">
      <c r="A54" s="52">
        <v>10</v>
      </c>
      <c r="B54" s="9"/>
      <c r="C54" s="9"/>
      <c r="D54" s="9"/>
      <c r="E54" s="53">
        <v>36</v>
      </c>
      <c r="F54" s="9"/>
      <c r="G54" s="9"/>
      <c r="H54" s="211"/>
      <c r="I54" s="216"/>
      <c r="J54" s="115" t="s">
        <v>210</v>
      </c>
      <c r="K54" s="115"/>
      <c r="L54" s="115"/>
      <c r="M54" s="115"/>
      <c r="N54" s="115"/>
      <c r="O54" s="115"/>
      <c r="P54" s="213"/>
      <c r="Q54" s="115"/>
      <c r="R54" s="156"/>
    </row>
    <row r="55" spans="1:23" ht="18" customHeight="1" x14ac:dyDescent="0.25">
      <c r="A55" s="52">
        <v>11</v>
      </c>
      <c r="B55" s="9"/>
      <c r="C55" s="9"/>
      <c r="D55" s="9"/>
      <c r="E55" s="53">
        <v>37</v>
      </c>
      <c r="F55" s="9"/>
      <c r="G55" s="9"/>
      <c r="H55" s="211"/>
      <c r="I55" s="216"/>
      <c r="J55" s="115"/>
      <c r="K55" s="115"/>
      <c r="L55" s="115"/>
      <c r="M55" s="115"/>
      <c r="N55" s="115"/>
      <c r="O55" s="115"/>
      <c r="P55" s="213"/>
      <c r="Q55" s="115"/>
      <c r="R55" s="156"/>
    </row>
    <row r="56" spans="1:23" ht="18" customHeight="1" x14ac:dyDescent="0.25">
      <c r="A56" s="52">
        <v>12</v>
      </c>
      <c r="B56" s="9"/>
      <c r="C56" s="9"/>
      <c r="D56" s="9"/>
      <c r="E56" s="53">
        <v>38</v>
      </c>
      <c r="F56" s="9"/>
      <c r="G56" s="9"/>
      <c r="H56" s="211"/>
      <c r="I56" s="216"/>
      <c r="J56" s="115"/>
      <c r="K56" s="115"/>
      <c r="L56" s="115"/>
      <c r="M56" s="115"/>
      <c r="N56" s="115"/>
      <c r="O56" s="115"/>
      <c r="P56" s="213"/>
      <c r="Q56" s="115"/>
      <c r="R56" s="156"/>
    </row>
    <row r="57" spans="1:23" ht="18" customHeight="1" x14ac:dyDescent="0.25">
      <c r="A57" s="52">
        <v>13</v>
      </c>
      <c r="B57" s="9"/>
      <c r="C57" s="9"/>
      <c r="D57" s="9"/>
      <c r="E57" s="53">
        <v>39</v>
      </c>
      <c r="F57" s="9"/>
      <c r="G57" s="9"/>
      <c r="H57" s="211"/>
      <c r="I57" s="216"/>
      <c r="J57" s="115"/>
      <c r="K57" s="115"/>
      <c r="L57" s="115"/>
      <c r="M57" s="115"/>
      <c r="N57" s="115"/>
      <c r="O57" s="115"/>
      <c r="P57" s="213"/>
      <c r="Q57" s="115"/>
      <c r="R57" s="156"/>
    </row>
    <row r="58" spans="1:23" ht="18" customHeight="1" x14ac:dyDescent="0.25">
      <c r="A58" s="52">
        <v>14</v>
      </c>
      <c r="B58" s="9"/>
      <c r="C58" s="9"/>
      <c r="D58" s="9"/>
      <c r="E58" s="53">
        <v>40</v>
      </c>
      <c r="F58" s="9"/>
      <c r="G58" s="9"/>
      <c r="H58" s="211"/>
      <c r="I58" s="216"/>
      <c r="J58" s="115"/>
      <c r="K58" s="115"/>
      <c r="L58" s="115"/>
      <c r="M58" s="115"/>
      <c r="N58" s="115"/>
      <c r="O58" s="115"/>
      <c r="P58" s="213"/>
      <c r="Q58" s="115"/>
      <c r="R58" s="156"/>
      <c r="S58" s="1"/>
      <c r="T58" s="1"/>
      <c r="U58" s="1"/>
      <c r="V58" s="1"/>
      <c r="W58" s="1"/>
    </row>
    <row r="59" spans="1:23" ht="18" customHeight="1" x14ac:dyDescent="0.25">
      <c r="A59" s="52">
        <v>15</v>
      </c>
      <c r="B59" s="9"/>
      <c r="C59" s="9"/>
      <c r="D59" s="9"/>
      <c r="E59" s="53">
        <v>41</v>
      </c>
      <c r="F59" s="9"/>
      <c r="G59" s="9"/>
      <c r="H59" s="12"/>
      <c r="I59" s="151"/>
      <c r="J59" s="151"/>
      <c r="K59" s="151"/>
      <c r="L59" s="151"/>
      <c r="M59" s="151"/>
      <c r="N59" s="151"/>
      <c r="O59" s="151"/>
      <c r="P59" s="151"/>
      <c r="Q59" s="151"/>
      <c r="R59" s="150"/>
    </row>
    <row r="60" spans="1:23" ht="18" customHeight="1" x14ac:dyDescent="0.25">
      <c r="A60" s="52">
        <v>16</v>
      </c>
      <c r="B60" s="9"/>
      <c r="C60" s="9"/>
      <c r="D60" s="9"/>
      <c r="E60" s="53">
        <v>42</v>
      </c>
      <c r="F60" s="9"/>
      <c r="G60" s="9"/>
      <c r="H60" s="12"/>
      <c r="I60" s="151"/>
      <c r="J60" s="151"/>
      <c r="K60" s="151"/>
      <c r="L60" s="151"/>
      <c r="M60" s="151"/>
      <c r="N60" s="151"/>
      <c r="O60" s="151"/>
      <c r="P60" s="151"/>
      <c r="Q60" s="151"/>
      <c r="R60" s="150"/>
    </row>
    <row r="61" spans="1:23" ht="18" customHeight="1" x14ac:dyDescent="0.25">
      <c r="A61" s="52">
        <v>17</v>
      </c>
      <c r="B61" s="9"/>
      <c r="C61" s="9"/>
      <c r="D61" s="9"/>
      <c r="E61" s="53">
        <v>43</v>
      </c>
      <c r="F61" s="9"/>
      <c r="G61" s="9"/>
      <c r="H61" s="12"/>
      <c r="I61" s="151"/>
      <c r="J61" s="151"/>
      <c r="K61" s="151"/>
      <c r="L61" s="151"/>
      <c r="M61" s="151"/>
      <c r="N61" s="151"/>
      <c r="O61" s="151"/>
      <c r="P61" s="151"/>
      <c r="Q61" s="151"/>
      <c r="R61" s="150"/>
    </row>
    <row r="62" spans="1:23" ht="18" customHeight="1" x14ac:dyDescent="0.25">
      <c r="A62" s="52">
        <v>18</v>
      </c>
      <c r="B62" s="9"/>
      <c r="C62" s="9"/>
      <c r="D62" s="9"/>
      <c r="E62" s="53">
        <v>44</v>
      </c>
      <c r="F62" s="9"/>
      <c r="G62" s="9"/>
      <c r="H62" s="12"/>
      <c r="I62" s="151"/>
      <c r="J62" s="151"/>
      <c r="K62" s="151"/>
      <c r="L62" s="151"/>
      <c r="M62" s="151"/>
      <c r="N62" s="151"/>
      <c r="O62" s="151"/>
      <c r="P62" s="151"/>
      <c r="Q62" s="151"/>
      <c r="R62" s="150"/>
    </row>
    <row r="63" spans="1:23" ht="18" customHeight="1" x14ac:dyDescent="0.25">
      <c r="A63" s="52">
        <v>19</v>
      </c>
      <c r="B63" s="9"/>
      <c r="C63" s="9"/>
      <c r="D63" s="9"/>
      <c r="E63" s="53">
        <v>45</v>
      </c>
      <c r="F63" s="9"/>
      <c r="G63" s="9"/>
      <c r="H63" s="12"/>
      <c r="I63" s="166"/>
      <c r="J63" s="151"/>
      <c r="K63" s="151"/>
      <c r="L63" s="151"/>
      <c r="M63" s="151"/>
      <c r="N63" s="151"/>
      <c r="O63" s="151"/>
      <c r="P63" s="151"/>
      <c r="Q63" s="151"/>
      <c r="R63" s="150"/>
      <c r="U63" s="1"/>
      <c r="V63" s="1"/>
      <c r="W63" s="1"/>
    </row>
    <row r="64" spans="1:23" ht="18" customHeight="1" x14ac:dyDescent="0.25">
      <c r="A64" s="52">
        <v>20</v>
      </c>
      <c r="B64" s="9"/>
      <c r="C64" s="9"/>
      <c r="D64" s="9"/>
      <c r="E64" s="53">
        <v>46</v>
      </c>
      <c r="F64" s="9"/>
      <c r="G64" s="9"/>
      <c r="H64" s="12"/>
      <c r="I64" s="151"/>
      <c r="J64" s="151"/>
      <c r="K64" s="151"/>
      <c r="L64" s="151"/>
      <c r="M64" s="151"/>
      <c r="N64" s="151"/>
      <c r="O64" s="151"/>
      <c r="P64" s="151"/>
      <c r="Q64" s="151"/>
      <c r="R64" s="150"/>
      <c r="T64" s="3"/>
      <c r="U64" s="1"/>
      <c r="V64" s="1"/>
      <c r="W64" s="1"/>
    </row>
    <row r="65" spans="1:23" ht="18" customHeight="1" x14ac:dyDescent="0.25">
      <c r="A65" s="52">
        <v>21</v>
      </c>
      <c r="B65" s="9"/>
      <c r="C65" s="9"/>
      <c r="D65" s="9"/>
      <c r="E65" s="53">
        <v>47</v>
      </c>
      <c r="F65" s="9"/>
      <c r="G65" s="9"/>
      <c r="H65" s="12"/>
      <c r="I65" s="151"/>
      <c r="J65" s="151"/>
      <c r="K65" s="151"/>
      <c r="L65" s="151"/>
      <c r="M65" s="151"/>
      <c r="N65" s="151"/>
      <c r="O65" s="151"/>
      <c r="P65" s="151"/>
      <c r="Q65" s="151"/>
      <c r="R65" s="150"/>
      <c r="S65" s="3"/>
      <c r="T65" s="1"/>
      <c r="U65" s="1"/>
      <c r="V65" s="1"/>
      <c r="W65" s="1"/>
    </row>
    <row r="66" spans="1:23" ht="18" customHeight="1" x14ac:dyDescent="0.25">
      <c r="A66" s="52">
        <v>22</v>
      </c>
      <c r="B66" s="9"/>
      <c r="C66" s="9"/>
      <c r="D66" s="9"/>
      <c r="E66" s="53">
        <v>48</v>
      </c>
      <c r="F66" s="9"/>
      <c r="G66" s="9"/>
      <c r="H66" s="12"/>
      <c r="I66" s="151"/>
      <c r="J66" s="151"/>
      <c r="K66" s="151"/>
      <c r="L66" s="151"/>
      <c r="M66" s="151"/>
      <c r="N66" s="151"/>
      <c r="O66" s="151"/>
      <c r="P66" s="151"/>
      <c r="Q66" s="151"/>
      <c r="R66" s="150"/>
      <c r="S66" s="1"/>
      <c r="T66" s="1"/>
      <c r="U66" s="1"/>
      <c r="V66" s="1"/>
      <c r="W66" s="1"/>
    </row>
    <row r="67" spans="1:23" ht="18" customHeight="1" x14ac:dyDescent="0.25">
      <c r="A67" s="52">
        <v>23</v>
      </c>
      <c r="B67" s="9"/>
      <c r="C67" s="9"/>
      <c r="D67" s="9"/>
      <c r="E67" s="53">
        <v>49</v>
      </c>
      <c r="F67" s="9"/>
      <c r="G67" s="9"/>
      <c r="H67" s="12"/>
      <c r="I67" s="151"/>
      <c r="J67" s="151"/>
      <c r="K67" s="151"/>
      <c r="L67" s="151"/>
      <c r="M67" s="151"/>
      <c r="N67" s="151"/>
      <c r="O67" s="151"/>
      <c r="P67" s="151"/>
      <c r="Q67" s="151"/>
      <c r="R67" s="150"/>
      <c r="S67" s="1"/>
      <c r="T67" s="1"/>
      <c r="U67" s="1"/>
      <c r="V67" s="1"/>
      <c r="W67" s="1"/>
    </row>
    <row r="68" spans="1:23" ht="18" customHeight="1" x14ac:dyDescent="0.25">
      <c r="A68" s="52">
        <v>24</v>
      </c>
      <c r="B68" s="9"/>
      <c r="C68" s="9"/>
      <c r="D68" s="9"/>
      <c r="E68" s="112">
        <v>50</v>
      </c>
      <c r="F68" s="111"/>
      <c r="G68" s="111"/>
      <c r="H68" s="113"/>
      <c r="I68" s="151"/>
      <c r="J68" s="151"/>
      <c r="K68" s="151"/>
      <c r="L68" s="151"/>
      <c r="M68" s="151"/>
      <c r="N68" s="151"/>
      <c r="O68" s="151"/>
      <c r="P68" s="151"/>
      <c r="Q68" s="151"/>
      <c r="R68" s="150"/>
      <c r="S68" s="1"/>
      <c r="T68" s="1"/>
      <c r="U68" s="1"/>
      <c r="V68" s="1"/>
      <c r="W68" s="1"/>
    </row>
    <row r="69" spans="1:23" ht="18" customHeight="1" thickBot="1" x14ac:dyDescent="0.3">
      <c r="A69" s="51">
        <v>25</v>
      </c>
      <c r="B69" s="111"/>
      <c r="C69" s="111"/>
      <c r="D69" s="111"/>
      <c r="E69" s="114" t="s">
        <v>201</v>
      </c>
      <c r="F69" s="106"/>
      <c r="G69" s="111"/>
      <c r="H69" s="113"/>
      <c r="I69" s="151"/>
      <c r="J69" s="151"/>
      <c r="K69" s="151"/>
      <c r="L69" s="151"/>
      <c r="M69" s="151"/>
      <c r="N69" s="151"/>
      <c r="O69" s="151"/>
      <c r="P69" s="151"/>
      <c r="Q69" s="151"/>
      <c r="R69" s="150"/>
      <c r="S69" s="1"/>
      <c r="T69" s="1"/>
      <c r="U69" s="1"/>
      <c r="V69" s="1"/>
      <c r="W69" s="1"/>
    </row>
    <row r="70" spans="1:23" ht="18.75" thickBot="1" x14ac:dyDescent="0.3">
      <c r="A70" s="55">
        <v>26</v>
      </c>
      <c r="B70" s="10"/>
      <c r="C70" s="10"/>
      <c r="D70" s="116"/>
      <c r="E70" s="114" t="s">
        <v>110</v>
      </c>
      <c r="F70" s="10"/>
      <c r="G70" s="10"/>
      <c r="H70" s="210"/>
      <c r="I70" s="151"/>
      <c r="J70" s="151"/>
      <c r="K70" s="151"/>
      <c r="L70" s="151"/>
      <c r="M70" s="151"/>
      <c r="N70" s="151"/>
      <c r="O70" s="151"/>
      <c r="P70" s="151"/>
      <c r="Q70" s="151"/>
      <c r="R70" s="150"/>
      <c r="S70" s="1"/>
      <c r="T70" s="1"/>
      <c r="U70" s="1"/>
      <c r="V70" s="1"/>
      <c r="W70" s="1"/>
    </row>
    <row r="71" spans="1:23" ht="18.75" customHeight="1" x14ac:dyDescent="0.2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56"/>
      <c r="S71" s="1"/>
      <c r="T71" s="1"/>
      <c r="U71" s="1"/>
      <c r="V71" s="1"/>
      <c r="W71" s="1"/>
    </row>
    <row r="72" spans="1:23" x14ac:dyDescent="0.25">
      <c r="A72" s="152"/>
      <c r="B72" s="153"/>
      <c r="C72" s="155" t="s">
        <v>1</v>
      </c>
      <c r="D72" s="155" t="s">
        <v>199</v>
      </c>
      <c r="E72" s="155" t="s">
        <v>195</v>
      </c>
      <c r="F72" s="155" t="s">
        <v>196</v>
      </c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56"/>
      <c r="S72" s="1"/>
      <c r="T72" s="1"/>
      <c r="U72" s="1"/>
      <c r="V72" s="1"/>
      <c r="W72" s="1"/>
    </row>
    <row r="73" spans="1:23" ht="15" customHeight="1" x14ac:dyDescent="0.25">
      <c r="A73" s="236" t="s">
        <v>198</v>
      </c>
      <c r="B73" s="236"/>
      <c r="C73" s="102">
        <v>9602</v>
      </c>
      <c r="D73" s="161"/>
      <c r="E73" s="132">
        <v>5</v>
      </c>
      <c r="F73" s="39">
        <f t="shared" ref="F73" si="6">D73*E73</f>
        <v>0</v>
      </c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56"/>
      <c r="S73" s="1"/>
      <c r="T73" s="1"/>
      <c r="U73" s="1"/>
      <c r="V73" s="1"/>
      <c r="W73" s="1"/>
    </row>
    <row r="74" spans="1:23" ht="21" customHeight="1" thickBot="1" x14ac:dyDescent="0.3">
      <c r="A74" s="154"/>
      <c r="B74" s="154"/>
      <c r="C74" s="154"/>
      <c r="D74" s="154"/>
      <c r="E74" s="154"/>
      <c r="F74" s="154"/>
      <c r="G74" s="154"/>
      <c r="H74" s="154"/>
      <c r="I74" s="157"/>
      <c r="J74" s="157"/>
      <c r="K74" s="157"/>
      <c r="L74" s="157"/>
      <c r="M74" s="157"/>
      <c r="N74" s="157"/>
      <c r="O74" s="157"/>
      <c r="P74" s="157"/>
      <c r="Q74" s="157"/>
      <c r="R74" s="158"/>
      <c r="T74" s="1"/>
      <c r="U74" s="1"/>
      <c r="V74" s="1"/>
      <c r="W74" s="1"/>
    </row>
    <row r="75" spans="1:23" ht="15" customHeight="1" thickBot="1" x14ac:dyDescent="0.3">
      <c r="A75" s="171" t="s">
        <v>82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3"/>
      <c r="T75" s="1"/>
      <c r="U75" s="1"/>
      <c r="V75" s="1"/>
      <c r="W75" s="1"/>
    </row>
    <row r="76" spans="1:23" ht="15.95" customHeight="1" thickBot="1" x14ac:dyDescent="0.3">
      <c r="A76" s="183" t="s">
        <v>85</v>
      </c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5"/>
      <c r="Q76" s="220" t="s">
        <v>4</v>
      </c>
      <c r="R76" s="221"/>
      <c r="T76" s="1"/>
      <c r="U76" s="1"/>
      <c r="V76" s="1"/>
      <c r="W76" s="1"/>
    </row>
    <row r="77" spans="1:23" ht="15.95" customHeight="1" x14ac:dyDescent="0.25">
      <c r="A77" s="180" t="s">
        <v>86</v>
      </c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2"/>
      <c r="Q77" s="338">
        <f>SUM('Page 2'!E68:E86)</f>
        <v>0</v>
      </c>
      <c r="R77" s="339"/>
      <c r="T77" s="1"/>
      <c r="U77" s="1"/>
      <c r="V77" s="1"/>
      <c r="W77" s="1"/>
    </row>
    <row r="78" spans="1:23" ht="15.95" customHeight="1" x14ac:dyDescent="0.25">
      <c r="A78" s="174" t="s">
        <v>87</v>
      </c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6"/>
      <c r="Q78" s="222">
        <f>SUM('Page 2'!E4:E28)</f>
        <v>0</v>
      </c>
      <c r="R78" s="223"/>
      <c r="T78" s="1"/>
      <c r="U78" s="1"/>
      <c r="V78" s="1"/>
      <c r="W78" s="1"/>
    </row>
    <row r="79" spans="1:23" ht="15.95" customHeight="1" x14ac:dyDescent="0.25">
      <c r="A79" s="174" t="s">
        <v>88</v>
      </c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6"/>
      <c r="Q79" s="222">
        <f>SUM('Page 2'!E30:E36)</f>
        <v>0</v>
      </c>
      <c r="R79" s="223"/>
      <c r="T79" s="1"/>
      <c r="U79" s="1"/>
      <c r="V79" s="1"/>
      <c r="W79" s="1"/>
    </row>
    <row r="80" spans="1:23" ht="15.95" customHeight="1" x14ac:dyDescent="0.25">
      <c r="A80" s="174" t="s">
        <v>89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6"/>
      <c r="Q80" s="222">
        <f>SUM('Page 2'!E47:E65)</f>
        <v>0</v>
      </c>
      <c r="R80" s="223"/>
      <c r="T80" s="1"/>
      <c r="U80" s="1"/>
      <c r="V80" s="1"/>
      <c r="W80" s="1"/>
    </row>
    <row r="81" spans="1:23" ht="15.95" customHeight="1" x14ac:dyDescent="0.25">
      <c r="A81" s="174" t="s">
        <v>90</v>
      </c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6"/>
      <c r="Q81" s="222">
        <f>SUM('Page 2'!E39:E45)</f>
        <v>0</v>
      </c>
      <c r="R81" s="223"/>
      <c r="T81" s="1"/>
      <c r="U81" s="1"/>
      <c r="V81" s="1"/>
      <c r="W81" s="1"/>
    </row>
    <row r="82" spans="1:23" ht="15.95" customHeight="1" x14ac:dyDescent="0.25">
      <c r="A82" s="174" t="s">
        <v>92</v>
      </c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6"/>
      <c r="Q82" s="222">
        <f>SUM(R43:R51)</f>
        <v>0</v>
      </c>
      <c r="R82" s="223"/>
      <c r="T82" s="1"/>
      <c r="U82" s="1"/>
      <c r="V82" s="1"/>
      <c r="W82" s="1"/>
    </row>
    <row r="83" spans="1:23" ht="15.95" customHeight="1" x14ac:dyDescent="0.25">
      <c r="A83" s="174" t="s">
        <v>95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6"/>
      <c r="Q83" s="222">
        <f>SUM('Page 2'!E88:E101)</f>
        <v>0</v>
      </c>
      <c r="R83" s="223"/>
      <c r="T83" s="1"/>
      <c r="U83" s="1"/>
      <c r="V83" s="1"/>
      <c r="W83" s="1"/>
    </row>
    <row r="84" spans="1:23" ht="15.95" customHeight="1" x14ac:dyDescent="0.25">
      <c r="A84" s="174" t="s">
        <v>97</v>
      </c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6"/>
      <c r="Q84" s="222">
        <f>SUM(E28:E38)</f>
        <v>0</v>
      </c>
      <c r="R84" s="223"/>
      <c r="T84" s="1"/>
      <c r="U84" s="1"/>
      <c r="V84" s="1"/>
      <c r="W84" s="1"/>
    </row>
    <row r="85" spans="1:23" ht="15.95" customHeight="1" x14ac:dyDescent="0.25">
      <c r="A85" s="174" t="s">
        <v>100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  <c r="Q85" s="222">
        <f>(SUM(B45:B70,F45:F70)*$B$43)+F73</f>
        <v>0</v>
      </c>
      <c r="R85" s="223"/>
      <c r="T85" s="1"/>
      <c r="U85" s="1"/>
      <c r="V85" s="1"/>
      <c r="W85" s="1"/>
    </row>
    <row r="86" spans="1:23" ht="15.95" customHeight="1" x14ac:dyDescent="0.25">
      <c r="A86" s="174" t="s">
        <v>103</v>
      </c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6"/>
      <c r="Q86" s="222">
        <f>$C$43*SUM(G45:G70,C45:C70)</f>
        <v>0</v>
      </c>
      <c r="R86" s="223"/>
      <c r="T86" s="1"/>
      <c r="U86" s="1"/>
      <c r="V86" s="1"/>
      <c r="W86" s="1"/>
    </row>
    <row r="87" spans="1:23" ht="15.95" customHeight="1" x14ac:dyDescent="0.25">
      <c r="A87" s="174" t="s">
        <v>106</v>
      </c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  <c r="Q87" s="222">
        <f>$D$43*SUM(D45:D70,H45:H70)</f>
        <v>0</v>
      </c>
      <c r="R87" s="223"/>
      <c r="T87" s="1"/>
      <c r="U87" s="1"/>
      <c r="V87" s="1"/>
      <c r="W87" s="1"/>
    </row>
    <row r="88" spans="1:23" ht="15.95" customHeight="1" thickBot="1" x14ac:dyDescent="0.3">
      <c r="A88" s="190" t="s">
        <v>108</v>
      </c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2"/>
      <c r="Q88" s="224">
        <f>SUM(R28:R39)</f>
        <v>0</v>
      </c>
      <c r="R88" s="225"/>
      <c r="T88" s="1"/>
      <c r="U88" s="1"/>
      <c r="V88" s="1"/>
      <c r="W88" s="1"/>
    </row>
    <row r="89" spans="1:23" ht="29.25" thickBot="1" x14ac:dyDescent="0.3">
      <c r="A89" s="196" t="s">
        <v>154</v>
      </c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8"/>
      <c r="Q89" s="228">
        <f>SUM(Q77:R88)</f>
        <v>0</v>
      </c>
      <c r="R89" s="229"/>
      <c r="S89" s="1"/>
      <c r="T89" s="1"/>
      <c r="U89" s="1"/>
      <c r="V89" s="1"/>
      <c r="W89" s="1"/>
    </row>
    <row r="90" spans="1:23" ht="15.75" thickBot="1" x14ac:dyDescent="0.3">
      <c r="A90" s="63" t="s">
        <v>132</v>
      </c>
      <c r="B90" s="64">
        <v>250</v>
      </c>
      <c r="C90" s="65" t="s">
        <v>133</v>
      </c>
      <c r="D90" s="66">
        <v>2499.9899999999998</v>
      </c>
      <c r="E90" s="131">
        <v>6.5000000000000002E-2</v>
      </c>
      <c r="F90" s="67"/>
      <c r="G90" s="68">
        <v>2500</v>
      </c>
      <c r="H90" s="67" t="s">
        <v>134</v>
      </c>
      <c r="I90" s="199">
        <v>0.08</v>
      </c>
      <c r="J90" s="199"/>
      <c r="K90" s="199"/>
      <c r="L90" s="199"/>
      <c r="M90" s="199"/>
      <c r="N90" s="199"/>
      <c r="O90" s="199"/>
      <c r="P90" s="200"/>
      <c r="Q90" s="226">
        <f>0-(IF((Q89&gt;=G90),I90,IF((Q89&gt;=B90),E90,0))*Q89)</f>
        <v>0</v>
      </c>
      <c r="R90" s="227"/>
      <c r="S90" s="1"/>
      <c r="T90" s="1"/>
      <c r="U90" s="1"/>
      <c r="V90" s="1"/>
      <c r="W90" s="1"/>
    </row>
    <row r="91" spans="1:23" ht="15.75" thickBot="1" x14ac:dyDescent="0.3">
      <c r="A91" s="193" t="s">
        <v>155</v>
      </c>
      <c r="B91" s="194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5"/>
      <c r="Q91" s="273">
        <f>SUM(F12:F17) + SUM(M21:M25)  + SUM(K28:K38)</f>
        <v>0</v>
      </c>
      <c r="R91" s="274"/>
      <c r="S91" s="1"/>
      <c r="T91" s="1"/>
      <c r="U91" s="1"/>
      <c r="V91" s="1"/>
      <c r="W91" s="1"/>
    </row>
    <row r="92" spans="1:23" ht="23.25" thickBot="1" x14ac:dyDescent="0.35">
      <c r="A92" s="69" t="s">
        <v>125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242">
        <f>SUM(Q89,Q91)</f>
        <v>0</v>
      </c>
      <c r="R92" s="243"/>
      <c r="S92" s="1"/>
      <c r="T92" s="1"/>
      <c r="U92" s="1"/>
      <c r="V92" s="1"/>
      <c r="W92" s="1"/>
    </row>
    <row r="93" spans="1:23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"/>
      <c r="T93" s="1"/>
      <c r="U93" s="1"/>
      <c r="V93" s="1"/>
      <c r="W93" s="1"/>
    </row>
    <row r="94" spans="1:2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"/>
      <c r="T94" s="1"/>
      <c r="U94" s="1"/>
      <c r="V94" s="1"/>
      <c r="W94" s="1"/>
    </row>
    <row r="95" spans="1:2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"/>
      <c r="T95" s="1"/>
      <c r="U95" s="1"/>
      <c r="V95" s="1"/>
      <c r="W95" s="1"/>
    </row>
    <row r="96" spans="1:2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"/>
      <c r="T96" s="1"/>
      <c r="U96" s="1"/>
      <c r="V96" s="1"/>
      <c r="W96" s="1"/>
    </row>
    <row r="97" spans="1:2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"/>
      <c r="T97" s="1"/>
      <c r="U97" s="1"/>
      <c r="V97" s="1"/>
      <c r="W97" s="1"/>
    </row>
    <row r="98" spans="1:2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"/>
      <c r="T98" s="1"/>
      <c r="U98" s="1"/>
      <c r="V98" s="1"/>
      <c r="W98" s="1"/>
    </row>
    <row r="99" spans="1:2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"/>
      <c r="T99" s="1"/>
      <c r="U99" s="1"/>
      <c r="V99" s="1"/>
      <c r="W99" s="1"/>
    </row>
    <row r="100" spans="1:23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"/>
      <c r="T100" s="1"/>
      <c r="U100" s="1"/>
      <c r="V100" s="1"/>
      <c r="W100" s="1"/>
    </row>
    <row r="101" spans="1:23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"/>
      <c r="T101" s="1"/>
      <c r="U101" s="1"/>
      <c r="V101" s="1"/>
      <c r="W101" s="1"/>
    </row>
    <row r="102" spans="1:23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"/>
      <c r="T102" s="1"/>
      <c r="U102" s="1"/>
      <c r="V102" s="1"/>
      <c r="W102" s="1"/>
    </row>
    <row r="103" spans="1:23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"/>
      <c r="T103" s="1"/>
      <c r="U103" s="1"/>
      <c r="V103" s="1"/>
      <c r="W103" s="1"/>
    </row>
    <row r="104" spans="1:23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"/>
      <c r="T104" s="1"/>
      <c r="U104" s="1"/>
      <c r="V104" s="1"/>
      <c r="W104" s="1"/>
    </row>
    <row r="105" spans="1:23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"/>
      <c r="T105" s="1"/>
      <c r="U105" s="1"/>
      <c r="V105" s="1"/>
      <c r="W105" s="1"/>
    </row>
    <row r="106" spans="1:23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"/>
      <c r="T106" s="1"/>
      <c r="U106" s="1"/>
      <c r="V106" s="1"/>
      <c r="W106" s="1"/>
    </row>
    <row r="107" spans="1:23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"/>
      <c r="T107" s="1"/>
      <c r="U107" s="1"/>
      <c r="V107" s="1"/>
      <c r="W107" s="1"/>
    </row>
    <row r="108" spans="1:23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"/>
      <c r="T108" s="1"/>
      <c r="U108" s="1"/>
      <c r="V108" s="1"/>
      <c r="W108" s="1"/>
    </row>
    <row r="109" spans="1:23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"/>
      <c r="T109" s="1"/>
      <c r="U109" s="1"/>
      <c r="V109" s="1"/>
      <c r="W109" s="1"/>
    </row>
    <row r="110" spans="1:23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"/>
      <c r="T110" s="1"/>
      <c r="U110" s="1"/>
      <c r="V110" s="1"/>
      <c r="W110" s="1"/>
    </row>
    <row r="111" spans="1:23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"/>
      <c r="T111" s="1"/>
      <c r="U111" s="1"/>
      <c r="V111" s="1"/>
      <c r="W111" s="1"/>
    </row>
    <row r="112" spans="1:23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"/>
      <c r="T112" s="1"/>
      <c r="U112" s="1"/>
      <c r="V112" s="1"/>
      <c r="W112" s="1"/>
    </row>
    <row r="113" spans="1:23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"/>
      <c r="T113" s="1"/>
      <c r="U113" s="1"/>
      <c r="V113" s="1"/>
      <c r="W113" s="1"/>
    </row>
    <row r="114" spans="1:23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"/>
      <c r="T114" s="1"/>
      <c r="U114" s="1"/>
      <c r="V114" s="1"/>
      <c r="W114" s="1"/>
    </row>
    <row r="115" spans="1:23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"/>
      <c r="T115" s="1"/>
      <c r="U115" s="1"/>
      <c r="V115" s="1"/>
      <c r="W115" s="1"/>
    </row>
    <row r="116" spans="1:23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"/>
      <c r="T116" s="1"/>
      <c r="U116" s="1"/>
      <c r="V116" s="1"/>
      <c r="W116" s="1"/>
    </row>
    <row r="117" spans="1:23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"/>
      <c r="T117" s="1"/>
      <c r="U117" s="1"/>
      <c r="V117" s="1"/>
      <c r="W117" s="1"/>
    </row>
    <row r="118" spans="1:23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"/>
      <c r="T118" s="1"/>
      <c r="U118" s="1"/>
      <c r="V118" s="1"/>
      <c r="W118" s="1"/>
    </row>
    <row r="119" spans="1:23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"/>
      <c r="T119" s="1"/>
      <c r="U119" s="1"/>
      <c r="V119" s="1"/>
      <c r="W119" s="1"/>
    </row>
    <row r="120" spans="1:23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"/>
      <c r="T120" s="1"/>
      <c r="U120" s="1"/>
      <c r="V120" s="1"/>
      <c r="W120" s="1"/>
    </row>
    <row r="121" spans="1:23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"/>
      <c r="T121" s="1"/>
      <c r="U121" s="1"/>
      <c r="V121" s="1"/>
      <c r="W121" s="1"/>
    </row>
    <row r="122" spans="1:23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"/>
      <c r="T122" s="1"/>
      <c r="U122" s="1"/>
      <c r="V122" s="1"/>
      <c r="W122" s="1"/>
    </row>
    <row r="123" spans="1:23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"/>
      <c r="T123" s="1"/>
      <c r="U123" s="1"/>
      <c r="V123" s="1"/>
      <c r="W123" s="1"/>
    </row>
    <row r="124" spans="1:23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"/>
      <c r="T124" s="1"/>
      <c r="U124" s="1"/>
      <c r="V124" s="1"/>
      <c r="W124" s="1"/>
    </row>
    <row r="125" spans="1:23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"/>
      <c r="T125" s="1"/>
      <c r="U125" s="1"/>
      <c r="V125" s="1"/>
      <c r="W125" s="1"/>
    </row>
    <row r="126" spans="1:23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"/>
      <c r="T126" s="1"/>
      <c r="U126" s="1"/>
      <c r="V126" s="1"/>
      <c r="W126" s="1"/>
    </row>
    <row r="127" spans="1:23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"/>
      <c r="T127" s="1"/>
      <c r="U127" s="1"/>
      <c r="V127" s="1"/>
      <c r="W127" s="1"/>
    </row>
    <row r="128" spans="1:23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"/>
      <c r="T128" s="1"/>
      <c r="U128" s="1"/>
      <c r="V128" s="1"/>
      <c r="W128" s="1"/>
    </row>
    <row r="129" spans="1:23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"/>
      <c r="T129" s="1"/>
      <c r="U129" s="1"/>
      <c r="V129" s="1"/>
      <c r="W129" s="1"/>
    </row>
    <row r="130" spans="1:23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"/>
      <c r="T130" s="1"/>
      <c r="U130" s="1"/>
      <c r="V130" s="1"/>
      <c r="W130" s="1"/>
    </row>
    <row r="131" spans="1:23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"/>
    </row>
    <row r="132" spans="1:23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1:23" x14ac:dyDescent="0.25">
      <c r="A133" s="5"/>
      <c r="B133" s="5"/>
      <c r="C133" s="5"/>
      <c r="D133" s="5"/>
      <c r="E133" s="5"/>
      <c r="F133" s="5"/>
      <c r="G133" s="5"/>
      <c r="H133" s="5"/>
      <c r="I133" s="11"/>
      <c r="J133" s="11"/>
      <c r="K133" s="5"/>
      <c r="L133" s="5"/>
      <c r="M133" s="5"/>
      <c r="N133" s="5"/>
      <c r="O133" s="5"/>
      <c r="P133" s="5"/>
      <c r="Q133" s="5"/>
      <c r="R133" s="5"/>
    </row>
    <row r="134" spans="1:23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23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23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23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23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23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23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23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23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23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23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1:18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1:18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1:18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1:18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1:18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1:18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1:18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1:18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</sheetData>
  <sheetProtection algorithmName="SHA-512" hashValue="GkElFBkLk4oCmvkB/CpDYTYOONqXMboPytHQ2W67jOMJStIaUGRSlE8DEmsHvlCtQcIuEtavyoYWYqa1acV/Zw==" saltValue="4JoR2ePglmih4AugjlzqkQ==" spinCount="100000" sheet="1" selectLockedCells="1"/>
  <mergeCells count="73">
    <mergeCell ref="A13:B13"/>
    <mergeCell ref="A15:B15"/>
    <mergeCell ref="A16:B16"/>
    <mergeCell ref="A14:B14"/>
    <mergeCell ref="Q84:R84"/>
    <mergeCell ref="Q78:R78"/>
    <mergeCell ref="Q80:R80"/>
    <mergeCell ref="Q82:R82"/>
    <mergeCell ref="Q81:R81"/>
    <mergeCell ref="Q79:R79"/>
    <mergeCell ref="Q77:R77"/>
    <mergeCell ref="A26:E26"/>
    <mergeCell ref="A24:B24"/>
    <mergeCell ref="N26:R26"/>
    <mergeCell ref="A20:B20"/>
    <mergeCell ref="F38:G38"/>
    <mergeCell ref="A41:H41"/>
    <mergeCell ref="N15:R25"/>
    <mergeCell ref="A1:C4"/>
    <mergeCell ref="D2:R2"/>
    <mergeCell ref="F3:R3"/>
    <mergeCell ref="A9:F10"/>
    <mergeCell ref="D4:R4"/>
    <mergeCell ref="D1:R1"/>
    <mergeCell ref="O5:R6"/>
    <mergeCell ref="C8:M8"/>
    <mergeCell ref="C5:M5"/>
    <mergeCell ref="C6:M6"/>
    <mergeCell ref="A6:B6"/>
    <mergeCell ref="A7:B7"/>
    <mergeCell ref="O7:R7"/>
    <mergeCell ref="O8:R8"/>
    <mergeCell ref="N13:R14"/>
    <mergeCell ref="A12:B12"/>
    <mergeCell ref="A23:B23"/>
    <mergeCell ref="A18:M18"/>
    <mergeCell ref="Q87:R87"/>
    <mergeCell ref="Q76:R76"/>
    <mergeCell ref="A17:B17"/>
    <mergeCell ref="A19:M19"/>
    <mergeCell ref="E20:K20"/>
    <mergeCell ref="A22:B22"/>
    <mergeCell ref="E24:K24"/>
    <mergeCell ref="E22:K22"/>
    <mergeCell ref="F26:M26"/>
    <mergeCell ref="E23:K23"/>
    <mergeCell ref="E25:K25"/>
    <mergeCell ref="A5:B5"/>
    <mergeCell ref="C7:M7"/>
    <mergeCell ref="A11:B11"/>
    <mergeCell ref="P9:R9"/>
    <mergeCell ref="P10:R10"/>
    <mergeCell ref="N10:O10"/>
    <mergeCell ref="N9:O9"/>
    <mergeCell ref="N11:R11"/>
    <mergeCell ref="A8:B8"/>
    <mergeCell ref="G9:M17"/>
    <mergeCell ref="A73:B73"/>
    <mergeCell ref="A42:A44"/>
    <mergeCell ref="Q92:R92"/>
    <mergeCell ref="Q91:R91"/>
    <mergeCell ref="Q83:R83"/>
    <mergeCell ref="A21:B21"/>
    <mergeCell ref="B44:D44"/>
    <mergeCell ref="F44:H44"/>
    <mergeCell ref="Q85:R85"/>
    <mergeCell ref="Q86:R86"/>
    <mergeCell ref="Q88:R88"/>
    <mergeCell ref="Q90:R90"/>
    <mergeCell ref="Q89:R89"/>
    <mergeCell ref="E21:K21"/>
    <mergeCell ref="A25:B25"/>
    <mergeCell ref="E42:E44"/>
  </mergeCells>
  <phoneticPr fontId="1" type="noConversion"/>
  <pageMargins left="0.75" right="0.75" top="1" bottom="1" header="0.3" footer="0.3"/>
  <pageSetup scale="3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102"/>
  <sheetViews>
    <sheetView topLeftCell="A6" workbookViewId="0">
      <selection activeCell="C90" sqref="C90"/>
    </sheetView>
  </sheetViews>
  <sheetFormatPr defaultColWidth="8.85546875" defaultRowHeight="15" x14ac:dyDescent="0.25"/>
  <cols>
    <col min="1" max="1" width="45.28515625" customWidth="1"/>
    <col min="2" max="2" width="10.42578125" customWidth="1"/>
    <col min="4" max="6" width="14.7109375" customWidth="1"/>
    <col min="7" max="7" width="15.140625" customWidth="1"/>
  </cols>
  <sheetData>
    <row r="1" spans="1:5" ht="24" customHeight="1" x14ac:dyDescent="0.25">
      <c r="A1" s="343" t="s">
        <v>0</v>
      </c>
      <c r="B1" s="344"/>
      <c r="C1" s="344"/>
      <c r="D1" s="344"/>
      <c r="E1" s="344"/>
    </row>
    <row r="2" spans="1:5" ht="21.95" customHeight="1" thickBot="1" x14ac:dyDescent="0.3">
      <c r="A2" s="345"/>
      <c r="B2" s="346"/>
      <c r="C2" s="346"/>
      <c r="D2" s="346"/>
      <c r="E2" s="346"/>
    </row>
    <row r="3" spans="1:5" ht="16.5" thickBot="1" x14ac:dyDescent="0.3">
      <c r="A3" s="74" t="s">
        <v>6</v>
      </c>
      <c r="B3" s="143" t="s">
        <v>1</v>
      </c>
      <c r="C3" s="143" t="s">
        <v>2</v>
      </c>
      <c r="D3" s="143" t="s">
        <v>3</v>
      </c>
      <c r="E3" s="144" t="s">
        <v>196</v>
      </c>
    </row>
    <row r="4" spans="1:5" ht="18" x14ac:dyDescent="0.25">
      <c r="A4" s="75" t="s">
        <v>10</v>
      </c>
      <c r="B4" s="76">
        <v>3101</v>
      </c>
      <c r="C4" s="77"/>
      <c r="D4" s="78">
        <v>0.25</v>
      </c>
      <c r="E4" s="145">
        <f t="shared" ref="E4:E28" si="0">C4*D4</f>
        <v>0</v>
      </c>
    </row>
    <row r="5" spans="1:5" ht="18" x14ac:dyDescent="0.25">
      <c r="A5" s="79" t="s">
        <v>11</v>
      </c>
      <c r="B5" s="80">
        <v>3102</v>
      </c>
      <c r="C5" s="81"/>
      <c r="D5" s="82">
        <v>0.33</v>
      </c>
      <c r="E5" s="145">
        <f t="shared" si="0"/>
        <v>0</v>
      </c>
    </row>
    <row r="6" spans="1:5" ht="18" x14ac:dyDescent="0.25">
      <c r="A6" s="79" t="s">
        <v>12</v>
      </c>
      <c r="B6" s="80">
        <v>3105</v>
      </c>
      <c r="C6" s="81"/>
      <c r="D6" s="82">
        <v>0.25</v>
      </c>
      <c r="E6" s="145">
        <f t="shared" si="0"/>
        <v>0</v>
      </c>
    </row>
    <row r="7" spans="1:5" ht="18" x14ac:dyDescent="0.25">
      <c r="A7" s="79" t="s">
        <v>13</v>
      </c>
      <c r="B7" s="80">
        <v>3106</v>
      </c>
      <c r="C7" s="81"/>
      <c r="D7" s="82">
        <v>0.25</v>
      </c>
      <c r="E7" s="145">
        <f t="shared" si="0"/>
        <v>0</v>
      </c>
    </row>
    <row r="8" spans="1:5" ht="18" x14ac:dyDescent="0.25">
      <c r="A8" s="79" t="s">
        <v>14</v>
      </c>
      <c r="B8" s="80">
        <v>3107</v>
      </c>
      <c r="C8" s="81"/>
      <c r="D8" s="82">
        <v>0.25</v>
      </c>
      <c r="E8" s="145">
        <f t="shared" si="0"/>
        <v>0</v>
      </c>
    </row>
    <row r="9" spans="1:5" ht="18" x14ac:dyDescent="0.25">
      <c r="A9" s="79" t="s">
        <v>15</v>
      </c>
      <c r="B9" s="80">
        <v>3108</v>
      </c>
      <c r="C9" s="81"/>
      <c r="D9" s="82">
        <v>0.25</v>
      </c>
      <c r="E9" s="145">
        <f t="shared" si="0"/>
        <v>0</v>
      </c>
    </row>
    <row r="10" spans="1:5" ht="18" x14ac:dyDescent="0.25">
      <c r="A10" s="79" t="s">
        <v>16</v>
      </c>
      <c r="B10" s="80">
        <v>3109</v>
      </c>
      <c r="C10" s="81"/>
      <c r="D10" s="82">
        <v>0.25</v>
      </c>
      <c r="E10" s="145">
        <f t="shared" si="0"/>
        <v>0</v>
      </c>
    </row>
    <row r="11" spans="1:5" ht="18" x14ac:dyDescent="0.25">
      <c r="A11" s="79" t="s">
        <v>17</v>
      </c>
      <c r="B11" s="80">
        <v>3111</v>
      </c>
      <c r="C11" s="81"/>
      <c r="D11" s="82">
        <v>0.25</v>
      </c>
      <c r="E11" s="145">
        <f t="shared" si="0"/>
        <v>0</v>
      </c>
    </row>
    <row r="12" spans="1:5" ht="18" x14ac:dyDescent="0.25">
      <c r="A12" s="79" t="s">
        <v>18</v>
      </c>
      <c r="B12" s="80">
        <v>3112</v>
      </c>
      <c r="C12" s="81"/>
      <c r="D12" s="82">
        <v>0.25</v>
      </c>
      <c r="E12" s="145">
        <f t="shared" si="0"/>
        <v>0</v>
      </c>
    </row>
    <row r="13" spans="1:5" ht="18" x14ac:dyDescent="0.25">
      <c r="A13" s="79" t="s">
        <v>19</v>
      </c>
      <c r="B13" s="80">
        <v>3113</v>
      </c>
      <c r="C13" s="81"/>
      <c r="D13" s="82">
        <v>0.33</v>
      </c>
      <c r="E13" s="145">
        <f t="shared" si="0"/>
        <v>0</v>
      </c>
    </row>
    <row r="14" spans="1:5" ht="18" x14ac:dyDescent="0.25">
      <c r="A14" s="79" t="s">
        <v>20</v>
      </c>
      <c r="B14" s="80">
        <v>3114</v>
      </c>
      <c r="C14" s="81"/>
      <c r="D14" s="82">
        <v>0.25</v>
      </c>
      <c r="E14" s="145">
        <f t="shared" si="0"/>
        <v>0</v>
      </c>
    </row>
    <row r="15" spans="1:5" ht="18" x14ac:dyDescent="0.25">
      <c r="A15" s="79" t="s">
        <v>205</v>
      </c>
      <c r="B15" s="80">
        <v>3115</v>
      </c>
      <c r="C15" s="81"/>
      <c r="D15" s="82">
        <v>0.25</v>
      </c>
      <c r="E15" s="145">
        <f t="shared" si="0"/>
        <v>0</v>
      </c>
    </row>
    <row r="16" spans="1:5" ht="18" x14ac:dyDescent="0.25">
      <c r="A16" s="79" t="s">
        <v>21</v>
      </c>
      <c r="B16" s="80">
        <v>3116</v>
      </c>
      <c r="C16" s="81"/>
      <c r="D16" s="82">
        <v>0.25</v>
      </c>
      <c r="E16" s="145">
        <f t="shared" si="0"/>
        <v>0</v>
      </c>
    </row>
    <row r="17" spans="1:5" ht="18" x14ac:dyDescent="0.25">
      <c r="A17" s="79" t="s">
        <v>22</v>
      </c>
      <c r="B17" s="80">
        <v>3117</v>
      </c>
      <c r="C17" s="81"/>
      <c r="D17" s="82">
        <v>0.33</v>
      </c>
      <c r="E17" s="145">
        <f t="shared" si="0"/>
        <v>0</v>
      </c>
    </row>
    <row r="18" spans="1:5" ht="18" x14ac:dyDescent="0.25">
      <c r="A18" s="79" t="s">
        <v>23</v>
      </c>
      <c r="B18" s="80">
        <v>3119</v>
      </c>
      <c r="C18" s="81"/>
      <c r="D18" s="82">
        <v>0.25</v>
      </c>
      <c r="E18" s="145">
        <f t="shared" si="0"/>
        <v>0</v>
      </c>
    </row>
    <row r="19" spans="1:5" ht="18" x14ac:dyDescent="0.25">
      <c r="A19" s="79" t="s">
        <v>24</v>
      </c>
      <c r="B19" s="80">
        <v>3120</v>
      </c>
      <c r="C19" s="81"/>
      <c r="D19" s="82">
        <v>0.25</v>
      </c>
      <c r="E19" s="145">
        <f t="shared" si="0"/>
        <v>0</v>
      </c>
    </row>
    <row r="20" spans="1:5" ht="18" x14ac:dyDescent="0.25">
      <c r="A20" s="79" t="s">
        <v>25</v>
      </c>
      <c r="B20" s="80">
        <v>3121</v>
      </c>
      <c r="C20" s="81"/>
      <c r="D20" s="82">
        <v>0.33</v>
      </c>
      <c r="E20" s="145">
        <f t="shared" si="0"/>
        <v>0</v>
      </c>
    </row>
    <row r="21" spans="1:5" ht="18" x14ac:dyDescent="0.25">
      <c r="A21" s="79" t="s">
        <v>26</v>
      </c>
      <c r="B21" s="80">
        <v>3122</v>
      </c>
      <c r="C21" s="81"/>
      <c r="D21" s="82">
        <v>0.25</v>
      </c>
      <c r="E21" s="145">
        <f t="shared" si="0"/>
        <v>0</v>
      </c>
    </row>
    <row r="22" spans="1:5" ht="18" x14ac:dyDescent="0.25">
      <c r="A22" s="79" t="s">
        <v>27</v>
      </c>
      <c r="B22" s="80">
        <v>3123</v>
      </c>
      <c r="C22" s="81"/>
      <c r="D22" s="82">
        <v>0.25</v>
      </c>
      <c r="E22" s="145">
        <f t="shared" si="0"/>
        <v>0</v>
      </c>
    </row>
    <row r="23" spans="1:5" ht="18" x14ac:dyDescent="0.25">
      <c r="A23" s="79" t="s">
        <v>28</v>
      </c>
      <c r="B23" s="80">
        <v>3124</v>
      </c>
      <c r="C23" s="81"/>
      <c r="D23" s="82">
        <v>0.56000000000000005</v>
      </c>
      <c r="E23" s="145">
        <f t="shared" si="0"/>
        <v>0</v>
      </c>
    </row>
    <row r="24" spans="1:5" ht="18" x14ac:dyDescent="0.25">
      <c r="A24" s="79" t="s">
        <v>29</v>
      </c>
      <c r="B24" s="80">
        <v>3126</v>
      </c>
      <c r="C24" s="81"/>
      <c r="D24" s="82">
        <v>0.25</v>
      </c>
      <c r="E24" s="145">
        <f t="shared" si="0"/>
        <v>0</v>
      </c>
    </row>
    <row r="25" spans="1:5" ht="18" x14ac:dyDescent="0.25">
      <c r="A25" s="79" t="s">
        <v>30</v>
      </c>
      <c r="B25" s="80">
        <v>3127</v>
      </c>
      <c r="C25" s="81"/>
      <c r="D25" s="82">
        <v>0.33</v>
      </c>
      <c r="E25" s="145">
        <f t="shared" si="0"/>
        <v>0</v>
      </c>
    </row>
    <row r="26" spans="1:5" ht="18" x14ac:dyDescent="0.25">
      <c r="A26" s="79" t="s">
        <v>31</v>
      </c>
      <c r="B26" s="80">
        <v>3128</v>
      </c>
      <c r="C26" s="81"/>
      <c r="D26" s="82">
        <v>0.37</v>
      </c>
      <c r="E26" s="145">
        <f t="shared" si="0"/>
        <v>0</v>
      </c>
    </row>
    <row r="27" spans="1:5" ht="18" x14ac:dyDescent="0.25">
      <c r="A27" s="86" t="s">
        <v>32</v>
      </c>
      <c r="B27" s="87">
        <v>3129</v>
      </c>
      <c r="C27" s="88"/>
      <c r="D27" s="89">
        <v>0.25</v>
      </c>
      <c r="E27" s="145">
        <f t="shared" si="0"/>
        <v>0</v>
      </c>
    </row>
    <row r="28" spans="1:5" ht="18.75" thickBot="1" x14ac:dyDescent="0.3">
      <c r="A28" s="83" t="s">
        <v>194</v>
      </c>
      <c r="B28" s="84">
        <v>3130</v>
      </c>
      <c r="C28" s="85"/>
      <c r="D28" s="82">
        <v>0.33</v>
      </c>
      <c r="E28" s="146">
        <f t="shared" si="0"/>
        <v>0</v>
      </c>
    </row>
    <row r="29" spans="1:5" ht="16.5" thickBot="1" x14ac:dyDescent="0.3">
      <c r="A29" s="340" t="s">
        <v>7</v>
      </c>
      <c r="B29" s="341"/>
      <c r="C29" s="341"/>
      <c r="D29" s="341"/>
      <c r="E29" s="342"/>
    </row>
    <row r="30" spans="1:5" ht="18" x14ac:dyDescent="0.25">
      <c r="A30" s="75" t="s">
        <v>33</v>
      </c>
      <c r="B30" s="76">
        <v>1164</v>
      </c>
      <c r="C30" s="77"/>
      <c r="D30" s="78">
        <v>2.2000000000000002</v>
      </c>
      <c r="E30" s="145">
        <f t="shared" ref="E30:E36" si="1">C30*D30</f>
        <v>0</v>
      </c>
    </row>
    <row r="31" spans="1:5" ht="18" x14ac:dyDescent="0.25">
      <c r="A31" s="79" t="s">
        <v>34</v>
      </c>
      <c r="B31" s="80">
        <v>1200</v>
      </c>
      <c r="C31" s="81"/>
      <c r="D31" s="82">
        <v>2.15</v>
      </c>
      <c r="E31" s="145">
        <f t="shared" si="1"/>
        <v>0</v>
      </c>
    </row>
    <row r="32" spans="1:5" ht="18" x14ac:dyDescent="0.25">
      <c r="A32" s="79" t="s">
        <v>35</v>
      </c>
      <c r="B32" s="80">
        <v>1500</v>
      </c>
      <c r="C32" s="81"/>
      <c r="D32" s="82">
        <v>0.8</v>
      </c>
      <c r="E32" s="145">
        <f t="shared" si="1"/>
        <v>0</v>
      </c>
    </row>
    <row r="33" spans="1:5" ht="18" x14ac:dyDescent="0.25">
      <c r="A33" s="79" t="s">
        <v>36</v>
      </c>
      <c r="B33" s="80">
        <v>1600</v>
      </c>
      <c r="C33" s="81"/>
      <c r="D33" s="82">
        <v>1</v>
      </c>
      <c r="E33" s="145">
        <f t="shared" si="1"/>
        <v>0</v>
      </c>
    </row>
    <row r="34" spans="1:5" ht="18" x14ac:dyDescent="0.25">
      <c r="A34" s="79" t="s">
        <v>37</v>
      </c>
      <c r="B34" s="80">
        <v>1601</v>
      </c>
      <c r="C34" s="81"/>
      <c r="D34" s="82">
        <v>1</v>
      </c>
      <c r="E34" s="145">
        <f t="shared" si="1"/>
        <v>0</v>
      </c>
    </row>
    <row r="35" spans="1:5" ht="18" x14ac:dyDescent="0.25">
      <c r="A35" s="79" t="s">
        <v>38</v>
      </c>
      <c r="B35" s="80">
        <v>1603</v>
      </c>
      <c r="C35" s="81"/>
      <c r="D35" s="82">
        <v>3.4</v>
      </c>
      <c r="E35" s="145">
        <f t="shared" si="1"/>
        <v>0</v>
      </c>
    </row>
    <row r="36" spans="1:5" ht="18.75" thickBot="1" x14ac:dyDescent="0.3">
      <c r="A36" s="86" t="s">
        <v>188</v>
      </c>
      <c r="B36" s="87">
        <v>3110</v>
      </c>
      <c r="C36" s="88"/>
      <c r="D36" s="89">
        <v>0.82</v>
      </c>
      <c r="E36" s="146">
        <f t="shared" si="1"/>
        <v>0</v>
      </c>
    </row>
    <row r="37" spans="1:5" ht="16.5" thickBot="1" x14ac:dyDescent="0.3">
      <c r="A37" s="340" t="s">
        <v>8</v>
      </c>
      <c r="B37" s="341"/>
      <c r="C37" s="341"/>
      <c r="D37" s="341"/>
      <c r="E37" s="342"/>
    </row>
    <row r="38" spans="1:5" ht="18" x14ac:dyDescent="0.25">
      <c r="A38" s="79" t="s">
        <v>39</v>
      </c>
      <c r="B38" s="80">
        <v>1604</v>
      </c>
      <c r="C38" s="81"/>
      <c r="D38" s="82">
        <v>0.42</v>
      </c>
      <c r="E38" s="145">
        <f t="shared" ref="E38:E45" si="2">C38*D38</f>
        <v>0</v>
      </c>
    </row>
    <row r="39" spans="1:5" ht="18" x14ac:dyDescent="0.25">
      <c r="A39" s="75" t="s">
        <v>40</v>
      </c>
      <c r="B39" s="76">
        <v>2202</v>
      </c>
      <c r="C39" s="77"/>
      <c r="D39" s="78">
        <v>0.25</v>
      </c>
      <c r="E39" s="145">
        <f t="shared" si="2"/>
        <v>0</v>
      </c>
    </row>
    <row r="40" spans="1:5" ht="18" x14ac:dyDescent="0.25">
      <c r="A40" s="79" t="s">
        <v>41</v>
      </c>
      <c r="B40" s="80">
        <v>2203</v>
      </c>
      <c r="C40" s="81"/>
      <c r="D40" s="78">
        <v>0.25</v>
      </c>
      <c r="E40" s="145">
        <f t="shared" si="2"/>
        <v>0</v>
      </c>
    </row>
    <row r="41" spans="1:5" ht="18" x14ac:dyDescent="0.25">
      <c r="A41" s="79" t="s">
        <v>42</v>
      </c>
      <c r="B41" s="80">
        <v>2204</v>
      </c>
      <c r="C41" s="81"/>
      <c r="D41" s="78">
        <v>0.25</v>
      </c>
      <c r="E41" s="145">
        <f t="shared" si="2"/>
        <v>0</v>
      </c>
    </row>
    <row r="42" spans="1:5" ht="18" x14ac:dyDescent="0.25">
      <c r="A42" s="79" t="s">
        <v>43</v>
      </c>
      <c r="B42" s="80">
        <v>2205</v>
      </c>
      <c r="C42" s="81"/>
      <c r="D42" s="78">
        <v>0.33</v>
      </c>
      <c r="E42" s="145">
        <f t="shared" si="2"/>
        <v>0</v>
      </c>
    </row>
    <row r="43" spans="1:5" ht="18" x14ac:dyDescent="0.25">
      <c r="A43" s="79" t="s">
        <v>44</v>
      </c>
      <c r="B43" s="80">
        <v>2206</v>
      </c>
      <c r="C43" s="81"/>
      <c r="D43" s="78">
        <v>0.33</v>
      </c>
      <c r="E43" s="145">
        <f t="shared" si="2"/>
        <v>0</v>
      </c>
    </row>
    <row r="44" spans="1:5" ht="18" x14ac:dyDescent="0.25">
      <c r="A44" s="79" t="s">
        <v>45</v>
      </c>
      <c r="B44" s="80">
        <v>2207</v>
      </c>
      <c r="C44" s="81"/>
      <c r="D44" s="78">
        <v>0.33</v>
      </c>
      <c r="E44" s="145">
        <f t="shared" si="2"/>
        <v>0</v>
      </c>
    </row>
    <row r="45" spans="1:5" ht="18.75" thickBot="1" x14ac:dyDescent="0.3">
      <c r="A45" s="86" t="s">
        <v>180</v>
      </c>
      <c r="B45" s="87">
        <v>2306</v>
      </c>
      <c r="C45" s="88"/>
      <c r="D45" s="89">
        <v>0.32</v>
      </c>
      <c r="E45" s="146">
        <f t="shared" si="2"/>
        <v>0</v>
      </c>
    </row>
    <row r="46" spans="1:5" ht="16.5" thickBot="1" x14ac:dyDescent="0.3">
      <c r="A46" s="340" t="s">
        <v>9</v>
      </c>
      <c r="B46" s="341"/>
      <c r="C46" s="341"/>
      <c r="D46" s="341"/>
      <c r="E46" s="342"/>
    </row>
    <row r="47" spans="1:5" ht="18" x14ac:dyDescent="0.25">
      <c r="A47" s="75" t="s">
        <v>48</v>
      </c>
      <c r="B47" s="76">
        <v>2111</v>
      </c>
      <c r="C47" s="77"/>
      <c r="D47" s="78">
        <v>7.5</v>
      </c>
      <c r="E47" s="145">
        <f t="shared" ref="E47:E64" si="3">C47*D47</f>
        <v>0</v>
      </c>
    </row>
    <row r="48" spans="1:5" ht="18" x14ac:dyDescent="0.25">
      <c r="A48" s="79" t="s">
        <v>49</v>
      </c>
      <c r="B48" s="80">
        <v>2104</v>
      </c>
      <c r="C48" s="81"/>
      <c r="D48" s="82">
        <v>4.55</v>
      </c>
      <c r="E48" s="145">
        <f t="shared" si="3"/>
        <v>0</v>
      </c>
    </row>
    <row r="49" spans="1:5" ht="18" x14ac:dyDescent="0.25">
      <c r="A49" s="79" t="s">
        <v>50</v>
      </c>
      <c r="B49" s="80">
        <v>2116</v>
      </c>
      <c r="C49" s="81"/>
      <c r="D49" s="82">
        <v>2.2000000000000002</v>
      </c>
      <c r="E49" s="145">
        <f t="shared" si="3"/>
        <v>0</v>
      </c>
    </row>
    <row r="50" spans="1:5" ht="18" x14ac:dyDescent="0.25">
      <c r="A50" s="79" t="s">
        <v>51</v>
      </c>
      <c r="B50" s="80" t="s">
        <v>46</v>
      </c>
      <c r="C50" s="81"/>
      <c r="D50" s="82">
        <v>0.65</v>
      </c>
      <c r="E50" s="145">
        <f t="shared" si="3"/>
        <v>0</v>
      </c>
    </row>
    <row r="51" spans="1:5" ht="18" x14ac:dyDescent="0.25">
      <c r="A51" s="79" t="s">
        <v>52</v>
      </c>
      <c r="B51" s="80">
        <v>2101</v>
      </c>
      <c r="C51" s="81"/>
      <c r="D51" s="82">
        <v>10.25</v>
      </c>
      <c r="E51" s="145">
        <f t="shared" si="3"/>
        <v>0</v>
      </c>
    </row>
    <row r="52" spans="1:5" ht="18" x14ac:dyDescent="0.25">
      <c r="A52" s="86" t="s">
        <v>53</v>
      </c>
      <c r="B52" s="80" t="s">
        <v>47</v>
      </c>
      <c r="C52" s="81"/>
      <c r="D52" s="82">
        <v>1.85</v>
      </c>
      <c r="E52" s="145">
        <f t="shared" si="3"/>
        <v>0</v>
      </c>
    </row>
    <row r="53" spans="1:5" ht="18" x14ac:dyDescent="0.25">
      <c r="A53" s="92" t="s">
        <v>54</v>
      </c>
      <c r="B53" s="80">
        <v>2102</v>
      </c>
      <c r="C53" s="81"/>
      <c r="D53" s="82">
        <v>10.45</v>
      </c>
      <c r="E53" s="145">
        <f t="shared" si="3"/>
        <v>0</v>
      </c>
    </row>
    <row r="54" spans="1:5" ht="18" x14ac:dyDescent="0.25">
      <c r="A54" s="75" t="s">
        <v>62</v>
      </c>
      <c r="B54" s="80">
        <v>2105</v>
      </c>
      <c r="C54" s="81"/>
      <c r="D54" s="82">
        <v>2.9</v>
      </c>
      <c r="E54" s="145">
        <f t="shared" si="3"/>
        <v>0</v>
      </c>
    </row>
    <row r="55" spans="1:5" ht="18" x14ac:dyDescent="0.25">
      <c r="A55" s="79" t="s">
        <v>63</v>
      </c>
      <c r="B55" s="80">
        <v>2106</v>
      </c>
      <c r="C55" s="81"/>
      <c r="D55" s="82">
        <v>2.25</v>
      </c>
      <c r="E55" s="145">
        <f t="shared" si="3"/>
        <v>0</v>
      </c>
    </row>
    <row r="56" spans="1:5" ht="18" x14ac:dyDescent="0.25">
      <c r="A56" s="79" t="s">
        <v>55</v>
      </c>
      <c r="B56" s="80">
        <v>2107</v>
      </c>
      <c r="C56" s="81"/>
      <c r="D56" s="82">
        <v>3.8</v>
      </c>
      <c r="E56" s="145">
        <f t="shared" si="3"/>
        <v>0</v>
      </c>
    </row>
    <row r="57" spans="1:5" ht="18" x14ac:dyDescent="0.25">
      <c r="A57" s="79" t="s">
        <v>56</v>
      </c>
      <c r="B57" s="80">
        <v>2109</v>
      </c>
      <c r="C57" s="81"/>
      <c r="D57" s="82">
        <v>2.25</v>
      </c>
      <c r="E57" s="145">
        <f t="shared" si="3"/>
        <v>0</v>
      </c>
    </row>
    <row r="58" spans="1:5" ht="18" x14ac:dyDescent="0.25">
      <c r="A58" s="79" t="s">
        <v>57</v>
      </c>
      <c r="B58" s="80">
        <v>2110</v>
      </c>
      <c r="C58" s="81"/>
      <c r="D58" s="82">
        <v>2.25</v>
      </c>
      <c r="E58" s="145">
        <f t="shared" si="3"/>
        <v>0</v>
      </c>
    </row>
    <row r="59" spans="1:5" ht="18" x14ac:dyDescent="0.25">
      <c r="A59" s="79" t="s">
        <v>58</v>
      </c>
      <c r="B59" s="80">
        <v>2113</v>
      </c>
      <c r="C59" s="81"/>
      <c r="D59" s="82">
        <v>2.9</v>
      </c>
      <c r="E59" s="145">
        <f t="shared" si="3"/>
        <v>0</v>
      </c>
    </row>
    <row r="60" spans="1:5" ht="18" x14ac:dyDescent="0.25">
      <c r="A60" s="79" t="s">
        <v>59</v>
      </c>
      <c r="B60" s="80">
        <v>2114</v>
      </c>
      <c r="C60" s="81"/>
      <c r="D60" s="82">
        <v>2.9</v>
      </c>
      <c r="E60" s="145">
        <f t="shared" si="3"/>
        <v>0</v>
      </c>
    </row>
    <row r="61" spans="1:5" ht="18" x14ac:dyDescent="0.25">
      <c r="A61" s="79" t="s">
        <v>60</v>
      </c>
      <c r="B61" s="80">
        <v>2115</v>
      </c>
      <c r="C61" s="81"/>
      <c r="D61" s="82">
        <v>4.55</v>
      </c>
      <c r="E61" s="145">
        <f t="shared" si="3"/>
        <v>0</v>
      </c>
    </row>
    <row r="62" spans="1:5" ht="18" x14ac:dyDescent="0.25">
      <c r="A62" s="119" t="s">
        <v>190</v>
      </c>
      <c r="B62" s="87">
        <v>2301</v>
      </c>
      <c r="C62" s="88"/>
      <c r="D62" s="89">
        <v>0.32</v>
      </c>
      <c r="E62" s="147">
        <f t="shared" si="3"/>
        <v>0</v>
      </c>
    </row>
    <row r="63" spans="1:5" ht="18" x14ac:dyDescent="0.25">
      <c r="A63" s="119" t="s">
        <v>191</v>
      </c>
      <c r="B63" s="87">
        <v>2302</v>
      </c>
      <c r="C63" s="88"/>
      <c r="D63" s="89">
        <v>0.32</v>
      </c>
      <c r="E63" s="147">
        <f t="shared" si="3"/>
        <v>0</v>
      </c>
    </row>
    <row r="64" spans="1:5" ht="18" x14ac:dyDescent="0.25">
      <c r="A64" s="119" t="s">
        <v>192</v>
      </c>
      <c r="B64" s="87">
        <v>2307</v>
      </c>
      <c r="C64" s="88"/>
      <c r="D64" s="89">
        <v>1.1000000000000001</v>
      </c>
      <c r="E64" s="147">
        <f t="shared" si="3"/>
        <v>0</v>
      </c>
    </row>
    <row r="65" spans="1:5" ht="18" x14ac:dyDescent="0.25">
      <c r="A65" s="79" t="s">
        <v>61</v>
      </c>
      <c r="B65" s="80">
        <v>9001</v>
      </c>
      <c r="C65" s="81"/>
      <c r="D65" s="82">
        <v>0.8</v>
      </c>
      <c r="E65" s="147">
        <f>C65*D65</f>
        <v>0</v>
      </c>
    </row>
    <row r="66" spans="1:5" ht="15.75" thickBot="1" x14ac:dyDescent="0.3">
      <c r="A66" s="167" t="s">
        <v>206</v>
      </c>
      <c r="B66" s="168">
        <v>2117</v>
      </c>
      <c r="D66" s="169">
        <v>1.85</v>
      </c>
      <c r="E66" s="146">
        <f>C66*D66</f>
        <v>0</v>
      </c>
    </row>
    <row r="67" spans="1:5" ht="16.5" thickBot="1" x14ac:dyDescent="0.3">
      <c r="A67" s="340" t="s">
        <v>5</v>
      </c>
      <c r="B67" s="341"/>
      <c r="C67" s="341"/>
      <c r="D67" s="341"/>
      <c r="E67" s="342"/>
    </row>
    <row r="68" spans="1:5" ht="18" x14ac:dyDescent="0.25">
      <c r="A68" s="75" t="s">
        <v>151</v>
      </c>
      <c r="B68" s="76">
        <v>1101</v>
      </c>
      <c r="C68" s="77"/>
      <c r="D68" s="78">
        <v>13.6</v>
      </c>
      <c r="E68" s="145">
        <f t="shared" ref="E68:E86" si="4">C68*D68</f>
        <v>0</v>
      </c>
    </row>
    <row r="69" spans="1:5" ht="18" x14ac:dyDescent="0.25">
      <c r="A69" s="79" t="s">
        <v>150</v>
      </c>
      <c r="B69" s="80">
        <v>1102</v>
      </c>
      <c r="C69" s="81"/>
      <c r="D69" s="82">
        <v>13.6</v>
      </c>
      <c r="E69" s="145">
        <f t="shared" si="4"/>
        <v>0</v>
      </c>
    </row>
    <row r="70" spans="1:5" ht="18" x14ac:dyDescent="0.25">
      <c r="A70" s="79" t="s">
        <v>64</v>
      </c>
      <c r="B70" s="80">
        <v>1106</v>
      </c>
      <c r="C70" s="81"/>
      <c r="D70" s="82">
        <v>13.6</v>
      </c>
      <c r="E70" s="145">
        <f t="shared" si="4"/>
        <v>0</v>
      </c>
    </row>
    <row r="71" spans="1:5" ht="18" x14ac:dyDescent="0.25">
      <c r="A71" s="79" t="s">
        <v>65</v>
      </c>
      <c r="B71" s="80">
        <v>1107</v>
      </c>
      <c r="C71" s="81"/>
      <c r="D71" s="82">
        <v>30.85</v>
      </c>
      <c r="E71" s="145">
        <f t="shared" si="4"/>
        <v>0</v>
      </c>
    </row>
    <row r="72" spans="1:5" ht="18" x14ac:dyDescent="0.25">
      <c r="A72" s="79" t="s">
        <v>145</v>
      </c>
      <c r="B72" s="80">
        <v>1140</v>
      </c>
      <c r="C72" s="81"/>
      <c r="D72" s="82">
        <v>10.7</v>
      </c>
      <c r="E72" s="145">
        <f t="shared" si="4"/>
        <v>0</v>
      </c>
    </row>
    <row r="73" spans="1:5" ht="18" x14ac:dyDescent="0.25">
      <c r="A73" s="79" t="s">
        <v>146</v>
      </c>
      <c r="B73" s="80">
        <v>1143</v>
      </c>
      <c r="C73" s="81"/>
      <c r="D73" s="82">
        <v>10.7</v>
      </c>
      <c r="E73" s="145">
        <f t="shared" si="4"/>
        <v>0</v>
      </c>
    </row>
    <row r="74" spans="1:5" ht="18" x14ac:dyDescent="0.25">
      <c r="A74" s="79" t="s">
        <v>147</v>
      </c>
      <c r="B74" s="80">
        <v>1144</v>
      </c>
      <c r="C74" s="81"/>
      <c r="D74" s="82">
        <v>11.15</v>
      </c>
      <c r="E74" s="145">
        <f t="shared" si="4"/>
        <v>0</v>
      </c>
    </row>
    <row r="75" spans="1:5" ht="18" x14ac:dyDescent="0.25">
      <c r="A75" s="79" t="s">
        <v>148</v>
      </c>
      <c r="B75" s="80">
        <v>1112</v>
      </c>
      <c r="C75" s="81"/>
      <c r="D75" s="82">
        <v>10.7</v>
      </c>
      <c r="E75" s="145">
        <f t="shared" si="4"/>
        <v>0</v>
      </c>
    </row>
    <row r="76" spans="1:5" ht="18" x14ac:dyDescent="0.25">
      <c r="A76" s="79" t="s">
        <v>149</v>
      </c>
      <c r="B76" s="80">
        <v>1113</v>
      </c>
      <c r="C76" s="81"/>
      <c r="D76" s="82">
        <v>11.15</v>
      </c>
      <c r="E76" s="145">
        <f t="shared" si="4"/>
        <v>0</v>
      </c>
    </row>
    <row r="77" spans="1:5" ht="18" x14ac:dyDescent="0.25">
      <c r="A77" s="79" t="s">
        <v>197</v>
      </c>
      <c r="B77" s="80">
        <v>1115</v>
      </c>
      <c r="C77" s="81"/>
      <c r="D77" s="82">
        <v>21</v>
      </c>
      <c r="E77" s="145">
        <f t="shared" si="4"/>
        <v>0</v>
      </c>
    </row>
    <row r="78" spans="1:5" ht="18" x14ac:dyDescent="0.25">
      <c r="A78" s="79" t="s">
        <v>66</v>
      </c>
      <c r="B78" s="80">
        <v>1400</v>
      </c>
      <c r="C78" s="81"/>
      <c r="D78" s="82">
        <v>10.1</v>
      </c>
      <c r="E78" s="145">
        <f t="shared" si="4"/>
        <v>0</v>
      </c>
    </row>
    <row r="79" spans="1:5" ht="18" x14ac:dyDescent="0.25">
      <c r="A79" s="79" t="s">
        <v>143</v>
      </c>
      <c r="B79" s="80">
        <v>1120</v>
      </c>
      <c r="C79" s="81"/>
      <c r="D79" s="82">
        <v>30.6</v>
      </c>
      <c r="E79" s="145">
        <f t="shared" si="4"/>
        <v>0</v>
      </c>
    </row>
    <row r="80" spans="1:5" ht="18" x14ac:dyDescent="0.25">
      <c r="A80" s="79" t="s">
        <v>144</v>
      </c>
      <c r="B80" s="80">
        <v>1121</v>
      </c>
      <c r="C80" s="81"/>
      <c r="D80" s="82">
        <v>13.05</v>
      </c>
      <c r="E80" s="145">
        <f t="shared" si="4"/>
        <v>0</v>
      </c>
    </row>
    <row r="81" spans="1:5" ht="18" x14ac:dyDescent="0.25">
      <c r="A81" s="79" t="s">
        <v>200</v>
      </c>
      <c r="B81" s="80">
        <v>1110</v>
      </c>
      <c r="C81" s="81"/>
      <c r="D81" s="82">
        <v>13</v>
      </c>
      <c r="E81" s="145">
        <f t="shared" si="4"/>
        <v>0</v>
      </c>
    </row>
    <row r="82" spans="1:5" ht="18" x14ac:dyDescent="0.25">
      <c r="A82" s="79" t="s">
        <v>17</v>
      </c>
      <c r="B82" s="80">
        <v>1130</v>
      </c>
      <c r="C82" s="81"/>
      <c r="D82" s="82">
        <v>9.8000000000000007</v>
      </c>
      <c r="E82" s="145">
        <f t="shared" si="4"/>
        <v>0</v>
      </c>
    </row>
    <row r="83" spans="1:5" ht="18" x14ac:dyDescent="0.25">
      <c r="A83" s="79" t="s">
        <v>139</v>
      </c>
      <c r="B83" s="80">
        <v>1201</v>
      </c>
      <c r="C83" s="81"/>
      <c r="D83" s="82">
        <v>13.05</v>
      </c>
      <c r="E83" s="145">
        <f t="shared" si="4"/>
        <v>0</v>
      </c>
    </row>
    <row r="84" spans="1:5" ht="18" x14ac:dyDescent="0.25">
      <c r="A84" s="79" t="s">
        <v>140</v>
      </c>
      <c r="B84" s="80">
        <v>1202</v>
      </c>
      <c r="C84" s="81"/>
      <c r="D84" s="82">
        <v>13.05</v>
      </c>
      <c r="E84" s="145">
        <f t="shared" si="4"/>
        <v>0</v>
      </c>
    </row>
    <row r="85" spans="1:5" ht="18" x14ac:dyDescent="0.25">
      <c r="A85" s="79" t="s">
        <v>141</v>
      </c>
      <c r="B85" s="80">
        <v>1150</v>
      </c>
      <c r="C85" s="81"/>
      <c r="D85" s="82">
        <v>11.6</v>
      </c>
      <c r="E85" s="145">
        <f t="shared" si="4"/>
        <v>0</v>
      </c>
    </row>
    <row r="86" spans="1:5" ht="18.75" thickBot="1" x14ac:dyDescent="0.3">
      <c r="A86" s="79" t="s">
        <v>142</v>
      </c>
      <c r="B86" s="80">
        <v>1151</v>
      </c>
      <c r="C86" s="81"/>
      <c r="D86" s="82">
        <v>11.6</v>
      </c>
      <c r="E86" s="145">
        <f t="shared" si="4"/>
        <v>0</v>
      </c>
    </row>
    <row r="87" spans="1:5" ht="16.5" thickBot="1" x14ac:dyDescent="0.3">
      <c r="A87" s="340" t="s">
        <v>67</v>
      </c>
      <c r="B87" s="341"/>
      <c r="C87" s="341"/>
      <c r="D87" s="341"/>
      <c r="E87" s="342"/>
    </row>
    <row r="88" spans="1:5" ht="18" x14ac:dyDescent="0.25">
      <c r="A88" s="94" t="s">
        <v>68</v>
      </c>
      <c r="B88" s="95">
        <v>9020</v>
      </c>
      <c r="C88" s="77"/>
      <c r="D88" s="90">
        <v>7.2</v>
      </c>
      <c r="E88" s="145">
        <f t="shared" ref="E88:E100" si="5">C88*D88</f>
        <v>0</v>
      </c>
    </row>
    <row r="89" spans="1:5" ht="18" x14ac:dyDescent="0.25">
      <c r="A89" s="96" t="s">
        <v>69</v>
      </c>
      <c r="B89" s="97">
        <v>9130</v>
      </c>
      <c r="C89" s="81"/>
      <c r="D89" s="91">
        <v>4.9000000000000004</v>
      </c>
      <c r="E89" s="145">
        <f t="shared" si="5"/>
        <v>0</v>
      </c>
    </row>
    <row r="90" spans="1:5" ht="18" x14ac:dyDescent="0.25">
      <c r="A90" s="170" t="s">
        <v>207</v>
      </c>
      <c r="B90" s="80" t="s">
        <v>208</v>
      </c>
      <c r="C90" s="81"/>
      <c r="D90" s="91">
        <v>20</v>
      </c>
      <c r="E90" s="145">
        <f t="shared" si="5"/>
        <v>0</v>
      </c>
    </row>
    <row r="91" spans="1:5" ht="18" x14ac:dyDescent="0.25">
      <c r="A91" s="96" t="s">
        <v>70</v>
      </c>
      <c r="B91" s="97">
        <v>9127</v>
      </c>
      <c r="C91" s="81"/>
      <c r="D91" s="91">
        <v>2.8</v>
      </c>
      <c r="E91" s="145">
        <f t="shared" si="5"/>
        <v>0</v>
      </c>
    </row>
    <row r="92" spans="1:5" ht="18" x14ac:dyDescent="0.25">
      <c r="A92" s="96" t="s">
        <v>71</v>
      </c>
      <c r="B92" s="97">
        <v>9053</v>
      </c>
      <c r="C92" s="81"/>
      <c r="D92" s="91">
        <v>22.05</v>
      </c>
      <c r="E92" s="145">
        <f t="shared" si="5"/>
        <v>0</v>
      </c>
    </row>
    <row r="93" spans="1:5" ht="18" x14ac:dyDescent="0.25">
      <c r="A93" s="96" t="s">
        <v>72</v>
      </c>
      <c r="B93" s="97">
        <v>9054</v>
      </c>
      <c r="C93" s="81"/>
      <c r="D93" s="91">
        <v>27.7</v>
      </c>
      <c r="E93" s="145">
        <f t="shared" si="5"/>
        <v>0</v>
      </c>
    </row>
    <row r="94" spans="1:5" ht="18" x14ac:dyDescent="0.25">
      <c r="A94" s="96" t="s">
        <v>73</v>
      </c>
      <c r="B94" s="97">
        <v>9055</v>
      </c>
      <c r="C94" s="81"/>
      <c r="D94" s="91">
        <v>40.4</v>
      </c>
      <c r="E94" s="145">
        <f t="shared" si="5"/>
        <v>0</v>
      </c>
    </row>
    <row r="95" spans="1:5" ht="18" x14ac:dyDescent="0.25">
      <c r="A95" s="96" t="s">
        <v>74</v>
      </c>
      <c r="B95" s="97">
        <v>9400</v>
      </c>
      <c r="C95" s="81"/>
      <c r="D95" s="91">
        <v>22.05</v>
      </c>
      <c r="E95" s="145">
        <f t="shared" si="5"/>
        <v>0</v>
      </c>
    </row>
    <row r="96" spans="1:5" ht="18" x14ac:dyDescent="0.25">
      <c r="A96" s="96" t="s">
        <v>75</v>
      </c>
      <c r="B96" s="97">
        <v>9405</v>
      </c>
      <c r="C96" s="81"/>
      <c r="D96" s="91">
        <v>14.85</v>
      </c>
      <c r="E96" s="145">
        <f t="shared" si="5"/>
        <v>0</v>
      </c>
    </row>
    <row r="97" spans="1:5" ht="18" x14ac:dyDescent="0.25">
      <c r="A97" s="96" t="s">
        <v>76</v>
      </c>
      <c r="B97" s="97">
        <v>9415</v>
      </c>
      <c r="C97" s="81"/>
      <c r="D97" s="91">
        <v>6.8</v>
      </c>
      <c r="E97" s="145">
        <f t="shared" si="5"/>
        <v>0</v>
      </c>
    </row>
    <row r="98" spans="1:5" ht="18" x14ac:dyDescent="0.25">
      <c r="A98" s="96" t="s">
        <v>77</v>
      </c>
      <c r="B98" s="97">
        <v>6090</v>
      </c>
      <c r="C98" s="81"/>
      <c r="D98" s="91">
        <v>8.5</v>
      </c>
      <c r="E98" s="145">
        <f t="shared" si="5"/>
        <v>0</v>
      </c>
    </row>
    <row r="99" spans="1:5" ht="18" x14ac:dyDescent="0.25">
      <c r="A99" s="98" t="s">
        <v>181</v>
      </c>
      <c r="B99" s="99">
        <v>6091</v>
      </c>
      <c r="C99" s="88"/>
      <c r="D99" s="93">
        <v>8.5</v>
      </c>
      <c r="E99" s="148">
        <f t="shared" si="5"/>
        <v>0</v>
      </c>
    </row>
    <row r="100" spans="1:5" ht="18" x14ac:dyDescent="0.25">
      <c r="A100" s="98" t="s">
        <v>182</v>
      </c>
      <c r="B100" s="99">
        <v>6092</v>
      </c>
      <c r="C100" s="88"/>
      <c r="D100" s="93">
        <v>8.5</v>
      </c>
      <c r="E100" s="148">
        <f t="shared" si="5"/>
        <v>0</v>
      </c>
    </row>
    <row r="101" spans="1:5" ht="18.75" thickBot="1" x14ac:dyDescent="0.3">
      <c r="A101" s="98" t="s">
        <v>183</v>
      </c>
      <c r="B101" s="99">
        <v>6093</v>
      </c>
      <c r="C101" s="88"/>
      <c r="D101" s="93">
        <v>8.5</v>
      </c>
      <c r="E101" s="148">
        <f>C101*D101</f>
        <v>0</v>
      </c>
    </row>
    <row r="102" spans="1:5" ht="16.5" thickBot="1" x14ac:dyDescent="0.3">
      <c r="A102" s="129" t="s">
        <v>4</v>
      </c>
      <c r="B102" s="130"/>
      <c r="C102" s="130"/>
      <c r="D102" s="130"/>
      <c r="E102" s="149">
        <f>SUM(E4:E28,E30:E36,E39:E45,E47:E65,E68:E86,E88:E101)</f>
        <v>0</v>
      </c>
    </row>
  </sheetData>
  <sheetProtection algorithmName="SHA-512" hashValue="gegxY7Gw1Ab2Wqt+Goc0pNtH0vFfeAzKM+FBlawfgOY+g281cSBa5uUgZevXKJSrR0fzdRORzQkRbdtmLrxZpA==" saltValue="DpdlVauo645MtIGUiFzl7A==" spinCount="100000" sheet="1" selectLockedCells="1"/>
  <mergeCells count="6">
    <mergeCell ref="A87:E87"/>
    <mergeCell ref="A1:E2"/>
    <mergeCell ref="A37:E37"/>
    <mergeCell ref="A29:E29"/>
    <mergeCell ref="A46:E46"/>
    <mergeCell ref="A67:E67"/>
  </mergeCells>
  <phoneticPr fontId="1" type="noConversion"/>
  <pageMargins left="0.75" right="0.75" top="1" bottom="1" header="0.3" footer="0.3"/>
  <pageSetup scale="3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1</vt:lpstr>
      <vt:lpstr>Page 2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Karen</cp:lastModifiedBy>
  <dcterms:created xsi:type="dcterms:W3CDTF">2017-02-09T21:07:41Z</dcterms:created>
  <dcterms:modified xsi:type="dcterms:W3CDTF">2023-04-11T15:19:42Z</dcterms:modified>
</cp:coreProperties>
</file>